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8160" activeTab="0"/>
  </bookViews>
  <sheets>
    <sheet name="Dennis Step" sheetId="1" r:id="rId1"/>
  </sheets>
  <definedNames>
    <definedName name="_xlnm.Print_Area" localSheetId="0">'Dennis Step'!$A$1:$G$29</definedName>
  </definedNames>
  <calcPr fullCalcOnLoad="1"/>
</workbook>
</file>

<file path=xl/sharedStrings.xml><?xml version="1.0" encoding="utf-8"?>
<sst xmlns="http://schemas.openxmlformats.org/spreadsheetml/2006/main" count="32" uniqueCount="30">
  <si>
    <t>Present Value @ 6% to Age 92/91-40 years</t>
  </si>
  <si>
    <t>Present Value @ 6% to Age 82/81-30 years</t>
  </si>
  <si>
    <t>Present Value @ 6% to Age 72/71-20 years</t>
  </si>
  <si>
    <t>Present Value @ 6% to Age 62/61-10 years</t>
  </si>
  <si>
    <t>Weiss</t>
  </si>
  <si>
    <t>Best</t>
  </si>
  <si>
    <t>Duff &amp; Phelps</t>
  </si>
  <si>
    <t>Moody's</t>
  </si>
  <si>
    <t>S&amp;P</t>
  </si>
  <si>
    <t>Carrier Ratings</t>
  </si>
  <si>
    <t>Total Benefit (Cumulative Withdrawals &amp; Death Benefit at Life Expectancy)</t>
  </si>
  <si>
    <t>Total Present Value @ 6%</t>
  </si>
  <si>
    <t>Cumulative Premium - 40 Years</t>
  </si>
  <si>
    <t>Cumulative Premium - 30 Years</t>
  </si>
  <si>
    <t>Cumulative Premium - 20 Years</t>
  </si>
  <si>
    <t>Cumulative Premium - 10 Years</t>
  </si>
  <si>
    <t>Total Cumulative Premium</t>
  </si>
  <si>
    <t>Total Number of Payments</t>
  </si>
  <si>
    <t>On-going Premium</t>
  </si>
  <si>
    <t>Initial Premium</t>
  </si>
  <si>
    <r>
      <t xml:space="preserve">Guaranteed to Age </t>
    </r>
    <r>
      <rPr>
        <b/>
        <sz val="28"/>
        <rFont val="Arial"/>
        <family val="2"/>
      </rPr>
      <t>100</t>
    </r>
  </si>
  <si>
    <t>Dennis &amp; Karen Shasha</t>
  </si>
  <si>
    <t>Lincoln</t>
  </si>
  <si>
    <t>Hancock</t>
  </si>
  <si>
    <r>
      <t xml:space="preserve">Guaranteed to Age </t>
    </r>
    <r>
      <rPr>
        <b/>
        <sz val="28"/>
        <rFont val="Arial"/>
        <family val="2"/>
      </rPr>
      <t>105</t>
    </r>
  </si>
  <si>
    <t>$7.5 MILLION  Guaranteed No Lapse UL</t>
  </si>
  <si>
    <r>
      <t xml:space="preserve">$21,000 Yrs 2-15    </t>
    </r>
    <r>
      <rPr>
        <b/>
        <sz val="20"/>
        <rFont val="Arial"/>
        <family val="2"/>
      </rPr>
      <t>$72,792</t>
    </r>
    <r>
      <rPr>
        <b/>
        <sz val="18"/>
        <rFont val="Arial"/>
        <family val="2"/>
      </rPr>
      <t xml:space="preserve"> Yrs 16-49</t>
    </r>
  </si>
  <si>
    <r>
      <t xml:space="preserve">$21,000 Yrs 2-15    </t>
    </r>
    <r>
      <rPr>
        <b/>
        <sz val="20"/>
        <rFont val="Arial"/>
        <family val="2"/>
      </rPr>
      <t>$86,232</t>
    </r>
    <r>
      <rPr>
        <b/>
        <sz val="18"/>
        <rFont val="Arial"/>
        <family val="2"/>
      </rPr>
      <t xml:space="preserve"> Yrs 16-49</t>
    </r>
  </si>
  <si>
    <r>
      <t xml:space="preserve">$21,000 Yrs 2-15    </t>
    </r>
    <r>
      <rPr>
        <b/>
        <sz val="20"/>
        <rFont val="Arial"/>
        <family val="2"/>
      </rPr>
      <t>$86,050</t>
    </r>
    <r>
      <rPr>
        <b/>
        <sz val="18"/>
        <rFont val="Arial"/>
        <family val="2"/>
      </rPr>
      <t xml:space="preserve"> Yrs 16-49</t>
    </r>
  </si>
  <si>
    <r>
      <t xml:space="preserve">$21,000 Yrs 2-15    </t>
    </r>
    <r>
      <rPr>
        <b/>
        <sz val="20"/>
        <rFont val="Arial"/>
        <family val="2"/>
      </rPr>
      <t>$91,515</t>
    </r>
    <r>
      <rPr>
        <b/>
        <sz val="18"/>
        <rFont val="Arial"/>
        <family val="2"/>
      </rPr>
      <t xml:space="preserve"> Yrs 16-49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</si>
</sst>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17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18"/>
      <color indexed="30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28"/>
      <color indexed="12"/>
      <name val="Arial"/>
      <family val="2"/>
    </font>
    <font>
      <b/>
      <sz val="26"/>
      <color indexed="12"/>
      <name val="Arial"/>
      <family val="2"/>
    </font>
    <font>
      <b/>
      <sz val="10"/>
      <color indexed="17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B050"/>
      <name val="Arial"/>
      <family val="2"/>
    </font>
    <font>
      <b/>
      <sz val="18"/>
      <color rgb="FF0070C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thin"/>
    </border>
    <border>
      <left/>
      <right style="double"/>
      <top style="double"/>
      <bottom style="double"/>
    </border>
    <border>
      <left style="medium"/>
      <right style="medium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 style="double"/>
      <right style="medium"/>
      <top style="hair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double"/>
      <right/>
      <top style="hair"/>
      <bottom style="hair"/>
    </border>
    <border>
      <left style="double"/>
      <right/>
      <top/>
      <bottom/>
    </border>
    <border>
      <left/>
      <right style="double"/>
      <top style="thick"/>
      <bottom style="medium"/>
    </border>
    <border>
      <left style="medium"/>
      <right style="medium"/>
      <top style="thick"/>
      <bottom style="medium"/>
    </border>
    <border>
      <left style="double"/>
      <right style="medium"/>
      <top style="thick"/>
      <bottom style="thin"/>
    </border>
    <border>
      <left/>
      <right/>
      <top style="thick"/>
      <bottom style="thick"/>
    </border>
    <border>
      <left/>
      <right/>
      <top style="thick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/>
      <top/>
      <bottom/>
    </border>
    <border>
      <left style="medium"/>
      <right style="medium"/>
      <top style="thick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double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double"/>
    </border>
    <border>
      <left/>
      <right style="double"/>
      <top style="thick"/>
      <bottom style="thick"/>
    </border>
    <border>
      <left style="thick"/>
      <right style="medium"/>
      <top style="thick"/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double"/>
      <right/>
      <top style="double"/>
      <bottom style="medium"/>
    </border>
    <border>
      <left style="double"/>
      <right/>
      <top style="hair"/>
      <bottom style="double"/>
    </border>
    <border>
      <left style="double"/>
      <right/>
      <top style="hair"/>
      <bottom/>
    </border>
    <border>
      <left style="double"/>
      <right/>
      <top/>
      <bottom style="thin"/>
    </border>
    <border>
      <left style="double"/>
      <right/>
      <top style="thin"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thick"/>
      <right style="medium"/>
      <top/>
      <bottom/>
    </border>
    <border>
      <left/>
      <right style="double"/>
      <top/>
      <bottom/>
    </border>
    <border>
      <left style="thick"/>
      <right style="medium"/>
      <top style="thin"/>
      <bottom style="thin"/>
    </border>
    <border>
      <left style="thick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ck"/>
      <right style="medium"/>
      <top style="thin"/>
      <bottom/>
    </border>
    <border>
      <left style="medium"/>
      <right style="double"/>
      <top style="thin"/>
      <bottom/>
    </border>
    <border>
      <left style="thick"/>
      <right style="medium"/>
      <top/>
      <bottom style="thin"/>
    </border>
    <border>
      <left style="medium"/>
      <right style="double"/>
      <top/>
      <bottom style="thin"/>
    </border>
    <border>
      <left style="thick"/>
      <right style="medium"/>
      <top style="double"/>
      <bottom style="double"/>
    </border>
    <border>
      <left style="thick"/>
      <right style="medium"/>
      <top style="thick"/>
      <bottom style="medium"/>
    </border>
    <border>
      <left/>
      <right/>
      <top/>
      <bottom style="thick"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/>
      <right style="double"/>
      <top style="thick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5" fillId="0" borderId="0" xfId="57" applyFont="1" applyBorder="1" applyAlignment="1">
      <alignment horizontal="center" vertical="center" wrapText="1"/>
      <protection/>
    </xf>
    <xf numFmtId="164" fontId="50" fillId="0" borderId="10" xfId="57" applyNumberFormat="1" applyFont="1" applyFill="1" applyBorder="1" applyAlignment="1">
      <alignment horizontal="center" vertical="center" wrapText="1"/>
      <protection/>
    </xf>
    <xf numFmtId="164" fontId="50" fillId="0" borderId="11" xfId="57" applyNumberFormat="1" applyFont="1" applyFill="1" applyBorder="1" applyAlignment="1">
      <alignment horizontal="center" vertical="center" wrapText="1"/>
      <protection/>
    </xf>
    <xf numFmtId="164" fontId="50" fillId="0" borderId="12" xfId="57" applyNumberFormat="1" applyFont="1" applyFill="1" applyBorder="1" applyAlignment="1">
      <alignment horizontal="center" vertical="center" wrapText="1"/>
      <protection/>
    </xf>
    <xf numFmtId="164" fontId="4" fillId="33" borderId="13" xfId="57" applyNumberFormat="1" applyFont="1" applyFill="1" applyBorder="1" applyAlignment="1">
      <alignment horizontal="center" vertical="center" wrapText="1"/>
      <protection/>
    </xf>
    <xf numFmtId="164" fontId="4" fillId="33" borderId="14" xfId="57" applyNumberFormat="1" applyFont="1" applyFill="1" applyBorder="1" applyAlignment="1">
      <alignment horizontal="center" vertical="center" wrapText="1"/>
      <protection/>
    </xf>
    <xf numFmtId="0" fontId="5" fillId="33" borderId="15" xfId="57" applyFont="1" applyFill="1" applyBorder="1" applyAlignment="1">
      <alignment horizontal="center" vertical="center" wrapText="1"/>
      <protection/>
    </xf>
    <xf numFmtId="0" fontId="5" fillId="33" borderId="16" xfId="57" applyFont="1" applyFill="1" applyBorder="1" applyAlignment="1">
      <alignment horizontal="centerContinuous" vertical="center" wrapText="1"/>
      <protection/>
    </xf>
    <xf numFmtId="0" fontId="5" fillId="0" borderId="17" xfId="57" applyFont="1" applyBorder="1" applyAlignment="1">
      <alignment horizontal="centerContinuous" vertical="center" wrapText="1"/>
      <protection/>
    </xf>
    <xf numFmtId="8" fontId="2" fillId="0" borderId="0" xfId="57" applyNumberFormat="1">
      <alignment/>
      <protection/>
    </xf>
    <xf numFmtId="164" fontId="50" fillId="0" borderId="18" xfId="57" applyNumberFormat="1" applyFont="1" applyFill="1" applyBorder="1" applyAlignment="1">
      <alignment horizontal="center" vertical="center" wrapText="1"/>
      <protection/>
    </xf>
    <xf numFmtId="0" fontId="5" fillId="0" borderId="19" xfId="57" applyFont="1" applyBorder="1" applyAlignment="1">
      <alignment horizontal="center" vertical="center" wrapText="1"/>
      <protection/>
    </xf>
    <xf numFmtId="3" fontId="8" fillId="0" borderId="20" xfId="57" applyNumberFormat="1" applyFont="1" applyFill="1" applyBorder="1" applyAlignment="1">
      <alignment horizontal="center" vertical="center" wrapText="1"/>
      <protection/>
    </xf>
    <xf numFmtId="3" fontId="8" fillId="0" borderId="21" xfId="57" applyNumberFormat="1" applyFont="1" applyFill="1" applyBorder="1" applyAlignment="1">
      <alignment horizontal="center" vertical="center" wrapText="1"/>
      <protection/>
    </xf>
    <xf numFmtId="0" fontId="5" fillId="0" borderId="22" xfId="57" applyFont="1" applyBorder="1" applyAlignment="1">
      <alignment horizontal="centerContinuous" vertical="center" wrapText="1"/>
      <protection/>
    </xf>
    <xf numFmtId="0" fontId="5" fillId="0" borderId="23" xfId="57" applyFont="1" applyBorder="1" applyAlignment="1">
      <alignment horizontal="center" vertical="center" wrapText="1"/>
      <protection/>
    </xf>
    <xf numFmtId="164" fontId="4" fillId="0" borderId="24" xfId="57" applyNumberFormat="1" applyFont="1" applyBorder="1" applyAlignment="1">
      <alignment horizontal="center" wrapText="1"/>
      <protection/>
    </xf>
    <xf numFmtId="164" fontId="4" fillId="0" borderId="25" xfId="57" applyNumberFormat="1" applyFont="1" applyBorder="1" applyAlignment="1">
      <alignment horizontal="center" wrapText="1"/>
      <protection/>
    </xf>
    <xf numFmtId="0" fontId="5" fillId="0" borderId="26" xfId="57" applyFont="1" applyBorder="1" applyAlignment="1">
      <alignment horizontal="center"/>
      <protection/>
    </xf>
    <xf numFmtId="0" fontId="12" fillId="0" borderId="0" xfId="57" applyFont="1">
      <alignment/>
      <protection/>
    </xf>
    <xf numFmtId="0" fontId="12" fillId="0" borderId="0" xfId="57" applyFont="1" applyBorder="1">
      <alignment/>
      <protection/>
    </xf>
    <xf numFmtId="0" fontId="2" fillId="0" borderId="0" xfId="55" applyBorder="1" applyAlignment="1">
      <alignment horizontal="center" wrapText="1"/>
      <protection/>
    </xf>
    <xf numFmtId="0" fontId="13" fillId="0" borderId="0" xfId="57" applyFont="1">
      <alignment/>
      <protection/>
    </xf>
    <xf numFmtId="0" fontId="9" fillId="0" borderId="27" xfId="57" applyFont="1" applyBorder="1" applyAlignment="1">
      <alignment horizontal="center"/>
      <protection/>
    </xf>
    <xf numFmtId="0" fontId="51" fillId="0" borderId="0" xfId="56" applyFont="1" applyBorder="1" applyAlignment="1">
      <alignment horizontal="center"/>
      <protection/>
    </xf>
    <xf numFmtId="164" fontId="4" fillId="0" borderId="28" xfId="57" applyNumberFormat="1" applyFont="1" applyBorder="1" applyAlignment="1">
      <alignment horizontal="center" wrapText="1"/>
      <protection/>
    </xf>
    <xf numFmtId="3" fontId="8" fillId="0" borderId="29" xfId="57" applyNumberFormat="1" applyFont="1" applyFill="1" applyBorder="1" applyAlignment="1">
      <alignment horizontal="center" vertical="center" wrapText="1"/>
      <protection/>
    </xf>
    <xf numFmtId="164" fontId="4" fillId="0" borderId="30" xfId="57" applyNumberFormat="1" applyFont="1" applyFill="1" applyBorder="1" applyAlignment="1">
      <alignment horizontal="center" vertical="center" wrapText="1"/>
      <protection/>
    </xf>
    <xf numFmtId="164" fontId="50" fillId="0" borderId="31" xfId="57" applyNumberFormat="1" applyFont="1" applyFill="1" applyBorder="1" applyAlignment="1">
      <alignment horizontal="center" vertical="center" wrapText="1"/>
      <protection/>
    </xf>
    <xf numFmtId="164" fontId="4" fillId="0" borderId="32" xfId="57" applyNumberFormat="1" applyFont="1" applyFill="1" applyBorder="1" applyAlignment="1">
      <alignment horizontal="center" vertical="center" wrapText="1"/>
      <protection/>
    </xf>
    <xf numFmtId="164" fontId="4" fillId="0" borderId="33" xfId="57" applyNumberFormat="1" applyFont="1" applyFill="1" applyBorder="1" applyAlignment="1">
      <alignment horizontal="center" vertical="center" wrapText="1"/>
      <protection/>
    </xf>
    <xf numFmtId="164" fontId="4" fillId="33" borderId="15" xfId="57" applyNumberFormat="1" applyFont="1" applyFill="1" applyBorder="1" applyAlignment="1">
      <alignment horizontal="center" vertical="center" wrapText="1"/>
      <protection/>
    </xf>
    <xf numFmtId="0" fontId="52" fillId="0" borderId="32" xfId="57" applyFont="1" applyBorder="1">
      <alignment/>
      <protection/>
    </xf>
    <xf numFmtId="164" fontId="50" fillId="0" borderId="32" xfId="57" applyNumberFormat="1" applyFont="1" applyFill="1" applyBorder="1" applyAlignment="1">
      <alignment horizontal="center" vertical="center" wrapText="1"/>
      <protection/>
    </xf>
    <xf numFmtId="164" fontId="4" fillId="0" borderId="34" xfId="57" applyNumberFormat="1" applyFont="1" applyFill="1" applyBorder="1" applyAlignment="1">
      <alignment horizontal="center" vertical="center" wrapText="1"/>
      <protection/>
    </xf>
    <xf numFmtId="44" fontId="2" fillId="0" borderId="0" xfId="44" applyFont="1" applyAlignment="1">
      <alignment/>
    </xf>
    <xf numFmtId="164" fontId="2" fillId="0" borderId="0" xfId="44" applyNumberFormat="1" applyFont="1" applyAlignment="1">
      <alignment/>
    </xf>
    <xf numFmtId="164" fontId="2" fillId="0" borderId="0" xfId="57" applyNumberFormat="1">
      <alignment/>
      <protection/>
    </xf>
    <xf numFmtId="0" fontId="2" fillId="0" borderId="35" xfId="57" applyBorder="1">
      <alignment/>
      <protection/>
    </xf>
    <xf numFmtId="0" fontId="5" fillId="0" borderId="35" xfId="57" applyFont="1" applyBorder="1" applyAlignment="1">
      <alignment horizontal="center" vertical="center" wrapText="1"/>
      <protection/>
    </xf>
    <xf numFmtId="164" fontId="4" fillId="0" borderId="29" xfId="57" applyNumberFormat="1" applyFont="1" applyBorder="1" applyAlignment="1">
      <alignment horizontal="center" vertical="center" wrapText="1"/>
      <protection/>
    </xf>
    <xf numFmtId="0" fontId="9" fillId="0" borderId="36" xfId="57" applyFont="1" applyBorder="1" applyAlignment="1">
      <alignment horizontal="center"/>
      <protection/>
    </xf>
    <xf numFmtId="164" fontId="4" fillId="0" borderId="21" xfId="57" applyNumberFormat="1" applyFont="1" applyBorder="1" applyAlignment="1">
      <alignment horizontal="center" vertical="center" wrapText="1"/>
      <protection/>
    </xf>
    <xf numFmtId="164" fontId="4" fillId="0" borderId="12" xfId="57" applyNumberFormat="1" applyFont="1" applyFill="1" applyBorder="1" applyAlignment="1">
      <alignment horizontal="center" vertical="center" wrapText="1"/>
      <protection/>
    </xf>
    <xf numFmtId="164" fontId="50" fillId="0" borderId="37" xfId="57" applyNumberFormat="1" applyFont="1" applyFill="1" applyBorder="1" applyAlignment="1">
      <alignment horizontal="center" vertical="center" wrapText="1"/>
      <protection/>
    </xf>
    <xf numFmtId="164" fontId="50" fillId="0" borderId="38" xfId="57" applyNumberFormat="1" applyFont="1" applyFill="1" applyBorder="1" applyAlignment="1">
      <alignment horizontal="center" vertical="center" wrapText="1"/>
      <protection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9" fillId="0" borderId="42" xfId="57" applyFont="1" applyBorder="1" applyAlignment="1">
      <alignment horizontal="center"/>
      <protection/>
    </xf>
    <xf numFmtId="0" fontId="9" fillId="0" borderId="43" xfId="57" applyFont="1" applyBorder="1" applyAlignment="1">
      <alignment horizontal="center"/>
      <protection/>
    </xf>
    <xf numFmtId="3" fontId="8" fillId="0" borderId="44" xfId="57" applyNumberFormat="1" applyFont="1" applyFill="1" applyBorder="1" applyAlignment="1">
      <alignment horizontal="center" vertical="center" wrapText="1"/>
      <protection/>
    </xf>
    <xf numFmtId="0" fontId="53" fillId="0" borderId="11" xfId="57" applyFont="1" applyBorder="1">
      <alignment/>
      <protection/>
    </xf>
    <xf numFmtId="164" fontId="50" fillId="0" borderId="45" xfId="57" applyNumberFormat="1" applyFont="1" applyFill="1" applyBorder="1" applyAlignment="1">
      <alignment horizontal="center" vertical="center" wrapText="1"/>
      <protection/>
    </xf>
    <xf numFmtId="0" fontId="5" fillId="0" borderId="46" xfId="57" applyFont="1" applyBorder="1" applyAlignment="1">
      <alignment horizontal="centerContinuous" vertical="center" wrapText="1"/>
      <protection/>
    </xf>
    <xf numFmtId="0" fontId="6" fillId="0" borderId="23" xfId="57" applyFont="1" applyBorder="1" applyAlignment="1">
      <alignment horizontal="centerContinuous" vertical="center" wrapText="1"/>
      <protection/>
    </xf>
    <xf numFmtId="0" fontId="6" fillId="0" borderId="22" xfId="55" applyFont="1" applyBorder="1" applyAlignment="1">
      <alignment horizontal="centerContinuous" vertical="center" wrapText="1"/>
      <protection/>
    </xf>
    <xf numFmtId="0" fontId="6" fillId="0" borderId="47" xfId="55" applyFont="1" applyBorder="1" applyAlignment="1">
      <alignment horizontal="centerContinuous" vertical="center" wrapText="1"/>
      <protection/>
    </xf>
    <xf numFmtId="0" fontId="6" fillId="0" borderId="48" xfId="55" applyFont="1" applyBorder="1" applyAlignment="1">
      <alignment horizontal="centerContinuous" vertical="center" wrapText="1"/>
      <protection/>
    </xf>
    <xf numFmtId="0" fontId="5" fillId="0" borderId="49" xfId="56" applyFont="1" applyBorder="1" applyAlignment="1">
      <alignment horizontal="centerContinuous" vertical="center" wrapText="1"/>
      <protection/>
    </xf>
    <xf numFmtId="0" fontId="5" fillId="0" borderId="50" xfId="56" applyFont="1" applyBorder="1" applyAlignment="1">
      <alignment horizontal="centerContinuous" vertical="center" wrapText="1"/>
      <protection/>
    </xf>
    <xf numFmtId="0" fontId="5" fillId="0" borderId="51" xfId="57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2" fillId="0" borderId="52" xfId="57" applyBorder="1">
      <alignment/>
      <protection/>
    </xf>
    <xf numFmtId="164" fontId="50" fillId="0" borderId="53" xfId="57" applyNumberFormat="1" applyFont="1" applyFill="1" applyBorder="1" applyAlignment="1">
      <alignment horizontal="center" vertical="center" wrapText="1"/>
      <protection/>
    </xf>
    <xf numFmtId="164" fontId="4" fillId="0" borderId="54" xfId="57" applyNumberFormat="1" applyFont="1" applyFill="1" applyBorder="1" applyAlignment="1">
      <alignment horizontal="center" vertical="center" wrapText="1"/>
      <protection/>
    </xf>
    <xf numFmtId="164" fontId="50" fillId="0" borderId="55" xfId="57" applyNumberFormat="1" applyFont="1" applyFill="1" applyBorder="1" applyAlignment="1">
      <alignment horizontal="center" vertical="center" wrapText="1"/>
      <protection/>
    </xf>
    <xf numFmtId="164" fontId="4" fillId="0" borderId="10" xfId="57" applyNumberFormat="1" applyFont="1" applyFill="1" applyBorder="1" applyAlignment="1">
      <alignment horizontal="center" vertical="center" wrapText="1"/>
      <protection/>
    </xf>
    <xf numFmtId="0" fontId="52" fillId="0" borderId="55" xfId="57" applyFont="1" applyBorder="1">
      <alignment/>
      <protection/>
    </xf>
    <xf numFmtId="0" fontId="6" fillId="0" borderId="10" xfId="57" applyFont="1" applyBorder="1">
      <alignment/>
      <protection/>
    </xf>
    <xf numFmtId="164" fontId="50" fillId="0" borderId="56" xfId="57" applyNumberFormat="1" applyFont="1" applyFill="1" applyBorder="1" applyAlignment="1">
      <alignment horizontal="center" vertical="center" wrapText="1"/>
      <protection/>
    </xf>
    <xf numFmtId="164" fontId="4" fillId="0" borderId="57" xfId="57" applyNumberFormat="1" applyFont="1" applyFill="1" applyBorder="1" applyAlignment="1">
      <alignment horizontal="center" vertical="center" wrapText="1"/>
      <protection/>
    </xf>
    <xf numFmtId="164" fontId="50" fillId="0" borderId="58" xfId="57" applyNumberFormat="1" applyFont="1" applyFill="1" applyBorder="1" applyAlignment="1">
      <alignment horizontal="center" vertical="center" wrapText="1"/>
      <protection/>
    </xf>
    <xf numFmtId="164" fontId="4" fillId="0" borderId="59" xfId="57" applyNumberFormat="1" applyFont="1" applyFill="1" applyBorder="1" applyAlignment="1">
      <alignment horizontal="center" vertical="center" wrapText="1"/>
      <protection/>
    </xf>
    <xf numFmtId="164" fontId="50" fillId="0" borderId="60" xfId="57" applyNumberFormat="1" applyFont="1" applyFill="1" applyBorder="1" applyAlignment="1">
      <alignment horizontal="center" vertical="center" wrapText="1"/>
      <protection/>
    </xf>
    <xf numFmtId="164" fontId="4" fillId="0" borderId="61" xfId="57" applyNumberFormat="1" applyFont="1" applyFill="1" applyBorder="1" applyAlignment="1">
      <alignment horizontal="center" vertical="center" wrapText="1"/>
      <protection/>
    </xf>
    <xf numFmtId="164" fontId="4" fillId="33" borderId="62" xfId="57" applyNumberFormat="1" applyFont="1" applyFill="1" applyBorder="1" applyAlignment="1">
      <alignment horizontal="center" vertical="center" wrapText="1"/>
      <protection/>
    </xf>
    <xf numFmtId="164" fontId="4" fillId="0" borderId="53" xfId="57" applyNumberFormat="1" applyFont="1" applyBorder="1" applyAlignment="1">
      <alignment horizontal="center" vertical="center" wrapText="1"/>
      <protection/>
    </xf>
    <xf numFmtId="164" fontId="4" fillId="0" borderId="54" xfId="57" applyNumberFormat="1" applyFont="1" applyBorder="1" applyAlignment="1">
      <alignment horizontal="center" vertical="center" wrapText="1"/>
      <protection/>
    </xf>
    <xf numFmtId="164" fontId="4" fillId="0" borderId="63" xfId="57" applyNumberFormat="1" applyFont="1" applyBorder="1" applyAlignment="1">
      <alignment horizontal="center" wrapText="1"/>
      <protection/>
    </xf>
    <xf numFmtId="0" fontId="15" fillId="35" borderId="0" xfId="57" applyFont="1" applyFill="1" applyBorder="1" applyAlignment="1">
      <alignment horizontal="center" vertical="center"/>
      <protection/>
    </xf>
    <xf numFmtId="0" fontId="14" fillId="35" borderId="0" xfId="57" applyFont="1" applyFill="1" applyBorder="1" applyAlignment="1">
      <alignment horizontal="center" vertical="center"/>
      <protection/>
    </xf>
    <xf numFmtId="0" fontId="9" fillId="0" borderId="64" xfId="57" applyFont="1" applyBorder="1" applyAlignment="1">
      <alignment horizontal="center"/>
      <protection/>
    </xf>
    <xf numFmtId="0" fontId="9" fillId="0" borderId="65" xfId="57" applyFont="1" applyBorder="1" applyAlignment="1">
      <alignment horizontal="center"/>
      <protection/>
    </xf>
    <xf numFmtId="0" fontId="9" fillId="0" borderId="27" xfId="57" applyFont="1" applyBorder="1" applyAlignment="1">
      <alignment horizontal="center"/>
      <protection/>
    </xf>
    <xf numFmtId="0" fontId="9" fillId="0" borderId="66" xfId="57" applyFont="1" applyBorder="1" applyAlignment="1">
      <alignment horizontal="center"/>
      <protection/>
    </xf>
    <xf numFmtId="0" fontId="9" fillId="0" borderId="67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LL WHOLE LIFE" xfId="56"/>
    <cellStyle name="Normal_ALL WHOLE LIFE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C6">
      <selection activeCell="I9" sqref="I9"/>
    </sheetView>
  </sheetViews>
  <sheetFormatPr defaultColWidth="9.140625" defaultRowHeight="67.5" customHeight="1"/>
  <cols>
    <col min="1" max="1" width="64.28125" style="2" customWidth="1"/>
    <col min="2" max="2" width="2.7109375" style="1" customWidth="1"/>
    <col min="3" max="3" width="33.7109375" style="1" customWidth="1"/>
    <col min="4" max="4" width="34.140625" style="1" customWidth="1"/>
    <col min="5" max="5" width="3.421875" style="1" customWidth="1"/>
    <col min="6" max="6" width="34.140625" style="1" customWidth="1"/>
    <col min="7" max="7" width="34.421875" style="1" customWidth="1"/>
    <col min="8" max="8" width="9.140625" style="1" customWidth="1"/>
    <col min="9" max="9" width="13.421875" style="1" bestFit="1" customWidth="1"/>
    <col min="10" max="10" width="13.28125" style="1" customWidth="1"/>
    <col min="11" max="11" width="12.421875" style="1" customWidth="1"/>
    <col min="12" max="12" width="11.57421875" style="1" customWidth="1"/>
    <col min="13" max="13" width="11.140625" style="1" customWidth="1"/>
    <col min="14" max="16384" width="9.140625" style="1" customWidth="1"/>
  </cols>
  <sheetData>
    <row r="1" spans="1:7" s="25" customFormat="1" ht="32.25" customHeight="1">
      <c r="A1" s="84" t="s">
        <v>21</v>
      </c>
      <c r="B1" s="84"/>
      <c r="C1" s="84"/>
      <c r="D1" s="84"/>
      <c r="E1" s="84"/>
      <c r="F1" s="84"/>
      <c r="G1" s="84"/>
    </row>
    <row r="2" spans="1:7" s="25" customFormat="1" ht="30" customHeight="1">
      <c r="A2" s="85" t="s">
        <v>25</v>
      </c>
      <c r="B2" s="85"/>
      <c r="C2" s="85"/>
      <c r="D2" s="85"/>
      <c r="E2" s="85"/>
      <c r="F2" s="85"/>
      <c r="G2" s="85"/>
    </row>
    <row r="3" spans="1:7" s="22" customFormat="1" ht="10.5" customHeight="1" hidden="1">
      <c r="A3" s="24"/>
      <c r="B3" s="24"/>
      <c r="C3" s="23"/>
      <c r="D3" s="23"/>
      <c r="E3" s="23"/>
      <c r="F3" s="23"/>
      <c r="G3" s="23"/>
    </row>
    <row r="4" spans="2:7" ht="12" customHeight="1" hidden="1">
      <c r="B4" s="2"/>
      <c r="C4" s="2"/>
      <c r="D4" s="2"/>
      <c r="E4" s="2"/>
      <c r="F4" s="2"/>
      <c r="G4" s="2"/>
    </row>
    <row r="5" spans="2:7" ht="34.5" customHeight="1" hidden="1">
      <c r="B5" s="2"/>
      <c r="C5" s="2"/>
      <c r="D5" s="2"/>
      <c r="E5" s="2"/>
      <c r="F5" s="2"/>
      <c r="G5" s="2"/>
    </row>
    <row r="6" spans="2:7" ht="14.25" customHeight="1" thickBot="1">
      <c r="B6" s="2"/>
      <c r="C6" s="86"/>
      <c r="D6" s="86"/>
      <c r="E6" s="86"/>
      <c r="F6" s="86"/>
      <c r="G6" s="86"/>
    </row>
    <row r="7" spans="1:7" ht="37.5" customHeight="1" thickBot="1" thickTop="1">
      <c r="A7" s="27"/>
      <c r="B7" s="2"/>
      <c r="C7" s="87" t="s">
        <v>20</v>
      </c>
      <c r="D7" s="88"/>
      <c r="E7" s="49"/>
      <c r="F7" s="89" t="s">
        <v>24</v>
      </c>
      <c r="G7" s="90"/>
    </row>
    <row r="8" spans="1:13" ht="37.5" customHeight="1" thickBot="1" thickTop="1">
      <c r="A8" s="27"/>
      <c r="B8" s="2"/>
      <c r="C8" s="44" t="s">
        <v>22</v>
      </c>
      <c r="D8" s="26" t="s">
        <v>23</v>
      </c>
      <c r="E8" s="50"/>
      <c r="F8" s="53" t="s">
        <v>22</v>
      </c>
      <c r="G8" s="52" t="s">
        <v>23</v>
      </c>
      <c r="J8" s="38">
        <v>72792</v>
      </c>
      <c r="K8" s="39">
        <v>86232</v>
      </c>
      <c r="L8" s="39">
        <v>86050</v>
      </c>
      <c r="M8" s="39">
        <v>91515</v>
      </c>
    </row>
    <row r="9" spans="1:13" ht="30" customHeight="1" thickBot="1" thickTop="1">
      <c r="A9" s="21" t="s">
        <v>19</v>
      </c>
      <c r="B9" s="41"/>
      <c r="C9" s="20">
        <v>21000</v>
      </c>
      <c r="D9" s="28">
        <v>21000</v>
      </c>
      <c r="E9" s="50"/>
      <c r="F9" s="83">
        <v>21000</v>
      </c>
      <c r="G9" s="19">
        <v>21000</v>
      </c>
      <c r="I9" s="12"/>
      <c r="J9" s="12">
        <f>PV(0.06,34,-J$8)</f>
        <v>1045885.7301056953</v>
      </c>
      <c r="K9" s="40">
        <f>PV(0.06,34,-K$8)</f>
        <v>1238993.5470721275</v>
      </c>
      <c r="L9" s="40">
        <f>PV(0.06,34,-L$8)</f>
        <v>1236378.5453840406</v>
      </c>
      <c r="M9" s="40">
        <f>PV(0.06,34,-M$8)</f>
        <v>1314900.4367323702</v>
      </c>
    </row>
    <row r="10" spans="1:13" ht="87.75" customHeight="1" thickBot="1">
      <c r="A10" s="18" t="s">
        <v>18</v>
      </c>
      <c r="B10" s="41"/>
      <c r="C10" s="45" t="s">
        <v>26</v>
      </c>
      <c r="D10" s="43" t="s">
        <v>27</v>
      </c>
      <c r="E10" s="50"/>
      <c r="F10" s="81" t="s">
        <v>28</v>
      </c>
      <c r="G10" s="82" t="s">
        <v>29</v>
      </c>
      <c r="I10" s="12"/>
      <c r="J10" s="12">
        <f>PV(0.06,5,-J$8)</f>
        <v>306626.3846788998</v>
      </c>
      <c r="K10" s="40">
        <f>PV(0.06,5,-K$8)</f>
        <v>363240.55395690305</v>
      </c>
      <c r="L10" s="40">
        <f>PV(0.06,5,-L$8)</f>
        <v>362473.9037479301</v>
      </c>
      <c r="M10" s="40">
        <f>PV(0.06,5,-M$8)</f>
        <v>385494.4718360467</v>
      </c>
    </row>
    <row r="11" spans="1:13" ht="31.5" customHeight="1" thickBot="1">
      <c r="A11" s="17" t="s">
        <v>17</v>
      </c>
      <c r="B11" s="42"/>
      <c r="C11" s="16">
        <v>49</v>
      </c>
      <c r="D11" s="29">
        <v>49</v>
      </c>
      <c r="E11" s="50"/>
      <c r="F11" s="54">
        <v>49</v>
      </c>
      <c r="G11" s="15">
        <v>49</v>
      </c>
      <c r="I11" s="12"/>
      <c r="J11" s="12">
        <f>PV(0.06,15,-J$8)</f>
        <v>706974.0283156425</v>
      </c>
      <c r="K11" s="40">
        <f>PV(0.06,15,-K$8)</f>
        <v>837506.6547108814</v>
      </c>
      <c r="L11" s="40">
        <f>PV(0.06,15,-L$8)</f>
        <v>835739.0253951127</v>
      </c>
      <c r="M11" s="40">
        <f>PV(0.06,15,-M$8)</f>
        <v>888816.4661131172</v>
      </c>
    </row>
    <row r="12" spans="1:13" ht="32.25" customHeight="1">
      <c r="A12" s="11" t="s">
        <v>16</v>
      </c>
      <c r="B12" s="42"/>
      <c r="C12" s="56">
        <f>+C9*15+72792*34</f>
        <v>2789928</v>
      </c>
      <c r="D12" s="30">
        <f>+D9*10+K$8*39</f>
        <v>3573048</v>
      </c>
      <c r="E12" s="50"/>
      <c r="F12" s="68">
        <f>+F9*10+L$8*39</f>
        <v>3565950</v>
      </c>
      <c r="G12" s="69">
        <f>+G9*10+M$8*39</f>
        <v>3779085</v>
      </c>
      <c r="I12" s="12"/>
      <c r="J12" s="12">
        <f>PV(0.06,25,-J$8)</f>
        <v>930526.0614726744</v>
      </c>
      <c r="K12" s="40">
        <f>PV(0.06,25,-K$8)</f>
        <v>1102334.3682398018</v>
      </c>
      <c r="L12" s="40">
        <f>PV(0.06,25,-L$8)</f>
        <v>1100007.797418997</v>
      </c>
      <c r="M12" s="40">
        <f>PV(0.06,25,-M$8)</f>
        <v>1169868.8388239336</v>
      </c>
    </row>
    <row r="13" spans="1:10" ht="32.25" customHeight="1">
      <c r="A13" s="11" t="s">
        <v>15</v>
      </c>
      <c r="B13" s="3"/>
      <c r="C13" s="13">
        <f>+C$9*10</f>
        <v>210000</v>
      </c>
      <c r="D13" s="31">
        <f>+D$9*10</f>
        <v>210000</v>
      </c>
      <c r="E13" s="50"/>
      <c r="F13" s="70">
        <f>+F$9*10</f>
        <v>210000</v>
      </c>
      <c r="G13" s="4">
        <f>+G$9*10</f>
        <v>210000</v>
      </c>
      <c r="I13" s="12"/>
      <c r="J13" s="12"/>
    </row>
    <row r="14" spans="1:7" ht="32.25" customHeight="1">
      <c r="A14" s="11" t="s">
        <v>14</v>
      </c>
      <c r="B14" s="3"/>
      <c r="C14" s="5">
        <f>+C$9*15+72792*5</f>
        <v>678960</v>
      </c>
      <c r="D14" s="32">
        <f>+D$9*15+K$8*5</f>
        <v>746160</v>
      </c>
      <c r="E14" s="50"/>
      <c r="F14" s="70">
        <f>+F$9*15+L$8*5</f>
        <v>745250</v>
      </c>
      <c r="G14" s="71">
        <f>+G$9*15+M$8*5</f>
        <v>772575</v>
      </c>
    </row>
    <row r="15" spans="1:7" ht="32.25" customHeight="1">
      <c r="A15" s="11" t="s">
        <v>13</v>
      </c>
      <c r="B15" s="3"/>
      <c r="C15" s="5">
        <f>+C$9*15+72792*15</f>
        <v>1406880</v>
      </c>
      <c r="D15" s="32">
        <f>+D$9*15+K$8*15</f>
        <v>1608480</v>
      </c>
      <c r="E15" s="50"/>
      <c r="F15" s="70">
        <f>+F$9*15+L$8*15</f>
        <v>1605750</v>
      </c>
      <c r="G15" s="71">
        <f>+G$9*15+M$8*15</f>
        <v>1687725</v>
      </c>
    </row>
    <row r="16" spans="1:7" ht="32.25" customHeight="1" thickBot="1">
      <c r="A16" s="11" t="s">
        <v>12</v>
      </c>
      <c r="B16" s="3"/>
      <c r="C16" s="48">
        <f>+C$9*15+72792*25</f>
        <v>2134800</v>
      </c>
      <c r="D16" s="33">
        <f>+D$9*15+K$8*25</f>
        <v>2470800</v>
      </c>
      <c r="E16" s="50"/>
      <c r="F16" s="76">
        <f>+F$9*15+L$8*25</f>
        <v>2466250</v>
      </c>
      <c r="G16" s="77">
        <f>+G$9*15+M$8*25</f>
        <v>2602875</v>
      </c>
    </row>
    <row r="17" spans="1:7" ht="11.25" customHeight="1" thickBot="1" thickTop="1">
      <c r="A17" s="10"/>
      <c r="B17" s="9"/>
      <c r="C17" s="8"/>
      <c r="D17" s="34"/>
      <c r="E17" s="50"/>
      <c r="F17" s="80"/>
      <c r="G17" s="7"/>
    </row>
    <row r="18" spans="1:7" ht="39" customHeight="1" thickBot="1" thickTop="1">
      <c r="A18" s="57" t="s">
        <v>11</v>
      </c>
      <c r="B18" s="64"/>
      <c r="C18" s="6">
        <f>PV(0.06,15,-C$9)+NPV(0.06,0,0,0,0,0,0,0,0,0,0,0,0,0,0,0,J$9)</f>
        <v>615666.2595868893</v>
      </c>
      <c r="D18" s="46">
        <f>PV(0.06,15,-D$9)+NPV(0.06,0,0,0,0,0,0,0,0,0,0,0,0,0,0,0,K$9)</f>
        <v>691682.4340916119</v>
      </c>
      <c r="E18" s="50"/>
      <c r="F18" s="78">
        <f>PV(0.06,15,-F$9)+NPV(0.06,0,0,0,0,0,0,0,0,0,0,0,0,0,0,0,L$9)</f>
        <v>690653.0483951939</v>
      </c>
      <c r="G18" s="79">
        <f>PV(0.06,15,-G$9)+NPV(0.06,0,0,0,0,0,0,0,0,0,0,0,0,0,0,0,M$9)</f>
        <v>721562.899114562</v>
      </c>
    </row>
    <row r="19" spans="1:7" ht="50.25" customHeight="1" hidden="1">
      <c r="A19" s="58" t="s">
        <v>10</v>
      </c>
      <c r="B19" s="65"/>
      <c r="C19" s="55"/>
      <c r="D19" s="35"/>
      <c r="E19" s="50"/>
      <c r="F19" s="72"/>
      <c r="G19" s="73"/>
    </row>
    <row r="20" spans="1:7" ht="30" customHeight="1" hidden="1">
      <c r="A20" s="59" t="s">
        <v>9</v>
      </c>
      <c r="B20" s="66"/>
      <c r="C20" s="55"/>
      <c r="D20" s="35"/>
      <c r="E20" s="50"/>
      <c r="F20" s="72"/>
      <c r="G20" s="73"/>
    </row>
    <row r="21" spans="1:7" ht="15.75" customHeight="1" hidden="1">
      <c r="A21" s="59" t="s">
        <v>8</v>
      </c>
      <c r="B21" s="66"/>
      <c r="C21" s="55"/>
      <c r="D21" s="35"/>
      <c r="E21" s="50"/>
      <c r="F21" s="72"/>
      <c r="G21" s="73"/>
    </row>
    <row r="22" spans="1:7" ht="15" hidden="1">
      <c r="A22" s="59" t="s">
        <v>7</v>
      </c>
      <c r="B22" s="66"/>
      <c r="C22" s="55"/>
      <c r="D22" s="35"/>
      <c r="E22" s="50"/>
      <c r="F22" s="72"/>
      <c r="G22" s="73"/>
    </row>
    <row r="23" spans="1:7" ht="15" hidden="1">
      <c r="A23" s="59" t="s">
        <v>6</v>
      </c>
      <c r="B23" s="66"/>
      <c r="C23" s="55"/>
      <c r="D23" s="35"/>
      <c r="E23" s="50"/>
      <c r="F23" s="72"/>
      <c r="G23" s="73"/>
    </row>
    <row r="24" spans="1:7" ht="15.75" hidden="1" thickBot="1">
      <c r="A24" s="60" t="s">
        <v>5</v>
      </c>
      <c r="B24" s="66"/>
      <c r="C24" s="55"/>
      <c r="D24" s="35"/>
      <c r="E24" s="50"/>
      <c r="F24" s="72"/>
      <c r="G24" s="73"/>
    </row>
    <row r="25" spans="1:7" ht="15" hidden="1">
      <c r="A25" s="61" t="s">
        <v>4</v>
      </c>
      <c r="B25" s="66"/>
      <c r="C25" s="55"/>
      <c r="D25" s="35"/>
      <c r="E25" s="50"/>
      <c r="F25" s="72"/>
      <c r="G25" s="73"/>
    </row>
    <row r="26" spans="1:7" ht="51" customHeight="1">
      <c r="A26" s="62" t="s">
        <v>3</v>
      </c>
      <c r="B26" s="14"/>
      <c r="C26" s="5">
        <f>PV(0.06,10,-C$9)</f>
        <v>154561.82807970876</v>
      </c>
      <c r="D26" s="36">
        <f>PV(0.06,10,-D$9)</f>
        <v>154561.82807970876</v>
      </c>
      <c r="E26" s="50"/>
      <c r="F26" s="70">
        <f>PV(0.06,10,-F$9)</f>
        <v>154561.82807970876</v>
      </c>
      <c r="G26" s="4">
        <f>PV(0.06,10,-G$9)</f>
        <v>154561.82807970876</v>
      </c>
    </row>
    <row r="27" spans="1:7" ht="51" customHeight="1">
      <c r="A27" s="62" t="s">
        <v>2</v>
      </c>
      <c r="B27" s="14"/>
      <c r="C27" s="5">
        <f>PV(0.06,15,-C$9)+NPV(0.06,0,0,0,0,0,0,0,0,0,0,0,0,0,0,0,J$10)</f>
        <v>324659.56555969326</v>
      </c>
      <c r="D27" s="32">
        <f>PV(0.06,15,-D$9)+NPV(0.06,0,0,0,0,0,0,0,0,0,0,0,0,0,0,0,K$10)</f>
        <v>346945.5229014652</v>
      </c>
      <c r="E27" s="50"/>
      <c r="F27" s="70">
        <f>PV(0.06,15,-F$9)+NPV(0.06,0,0,0,0,0,0,0,0,0,0,0,0,0,0,0,L$10)</f>
        <v>346643.7338957953</v>
      </c>
      <c r="G27" s="71">
        <f>PV(0.06,15,-G$9)+NPV(0.06,0,0,0,0,0,0,0,0,0,0,0,0,0,0,0,M$10)</f>
        <v>355705.6949726393</v>
      </c>
    </row>
    <row r="28" spans="1:7" ht="51" customHeight="1">
      <c r="A28" s="62" t="s">
        <v>1</v>
      </c>
      <c r="B28" s="14"/>
      <c r="C28" s="47">
        <f>PV(0.06,15,-C$9)+NPV(0.06,0,0,0,0,0,0,0,0,0,0,0,0,0,0,0,J$11)</f>
        <v>482254.92767046305</v>
      </c>
      <c r="D28" s="37">
        <f>PV(0.06,15,-D$9)+NPV(0.06,0,0,0,0,0,0,0,0,0,0,0,0,0,0,0,K$11)</f>
        <v>533638.6109542168</v>
      </c>
      <c r="E28" s="50"/>
      <c r="F28" s="70">
        <f>PV(0.06,15,-F$9)+NPV(0.06,0,0,0,0,0,0,0,0,0,0,0,0,0,0,0,L$11)</f>
        <v>532942.7902430827</v>
      </c>
      <c r="G28" s="71">
        <f>PV(0.06,15,-G$9)+NPV(0.06,0,0,0,0,0,0,0,0,0,0,0,0,0,0,0,M$11)</f>
        <v>553836.5275307102</v>
      </c>
    </row>
    <row r="29" spans="1:7" ht="67.5" customHeight="1" thickBot="1">
      <c r="A29" s="63" t="s">
        <v>0</v>
      </c>
      <c r="B29" s="67"/>
      <c r="C29" s="48">
        <f>PV(0.06,15,-C$9)+NPV(0.06,0,0,0,0,0,0,0,0,0,0,0,0,0,0,0,J$12)</f>
        <v>570255.3547391635</v>
      </c>
      <c r="D29" s="33">
        <f>PV(0.06,15,-D$9)+NPV(0.06,0,0,0,0,0,0,0,0,0,0,0,0,0,0,0,K$12)</f>
        <v>637887.0562090274</v>
      </c>
      <c r="E29" s="51"/>
      <c r="F29" s="74">
        <f>PV(0.06,15,-F$9)+NPV(0.06,0,0,0,0,0,0,0,0,0,0,0,0,0,0,0,L$12)</f>
        <v>636971.2102516231</v>
      </c>
      <c r="G29" s="75">
        <f>PV(0.06,15,-G$9)+NPV(0.06,0,0,0,0,0,0,0,0,0,0,0,0,0,0,0,M$12)</f>
        <v>664471.7495769806</v>
      </c>
    </row>
    <row r="30" ht="67.5" customHeight="1" thickTop="1"/>
  </sheetData>
  <sheetProtection/>
  <mergeCells count="5">
    <mergeCell ref="A1:G1"/>
    <mergeCell ref="A2:G2"/>
    <mergeCell ref="C6:G6"/>
    <mergeCell ref="C7:D7"/>
    <mergeCell ref="F7:G7"/>
  </mergeCells>
  <printOptions horizontalCentered="1" verticalCentered="1"/>
  <pageMargins left="0" right="0" top="0.14" bottom="0.23" header="0.23" footer="0.2"/>
  <pageSetup fitToHeight="1" fitToWidth="1" horizontalDpi="600" verticalDpi="600" orientation="landscape" scale="65" r:id="rId1"/>
  <headerFooter alignWithMargins="0">
    <oddFooter>&amp;C&amp;"Arial,Bold"&amp;16Prepared by Wealth Preservation Associates, LLC&amp;R&amp;D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2009-03-26T14:17:10Z</cp:lastPrinted>
  <dcterms:created xsi:type="dcterms:W3CDTF">2009-03-25T20:09:16Z</dcterms:created>
  <dcterms:modified xsi:type="dcterms:W3CDTF">2009-03-27T13:22:27Z</dcterms:modified>
  <cp:category/>
  <cp:version/>
  <cp:contentType/>
  <cp:contentStatus/>
</cp:coreProperties>
</file>