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Char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<sst xmlns="http://schemas.openxmlformats.org/spreadsheetml/2006/main" count="83" uniqueCount="47">
  <si>
    <t>p</t>
  </si>
  <si>
    <t>R1</t>
  </si>
  <si>
    <t>R2</t>
  </si>
  <si>
    <t>a</t>
  </si>
  <si>
    <t>p1</t>
  </si>
  <si>
    <t>p2</t>
  </si>
  <si>
    <t>Slice 1</t>
  </si>
  <si>
    <t>R 1</t>
  </si>
  <si>
    <t>R 2</t>
  </si>
  <si>
    <t>p 1</t>
  </si>
  <si>
    <t>p 2</t>
  </si>
  <si>
    <t>h 1</t>
  </si>
  <si>
    <t>h 2</t>
  </si>
  <si>
    <t>A 1</t>
  </si>
  <si>
    <t>A 2</t>
  </si>
  <si>
    <t>Area</t>
  </si>
  <si>
    <t>Diff</t>
  </si>
  <si>
    <t>Sliver</t>
  </si>
  <si>
    <t>Circle Dif.</t>
  </si>
  <si>
    <t>Sliver 1</t>
  </si>
  <si>
    <t>Sliver 2</t>
  </si>
  <si>
    <t>Center</t>
  </si>
  <si>
    <t>Upper</t>
  </si>
  <si>
    <t>Lower</t>
  </si>
  <si>
    <t>Diff.</t>
  </si>
  <si>
    <t>DiffDiff</t>
  </si>
  <si>
    <t>New</t>
  </si>
  <si>
    <t>Both upper circle sections within rectangle (from R1=90-a to R2=sqrt(a^2+35^2))</t>
  </si>
  <si>
    <t>Larger circle segment extends out of rectangle (R1&gt;90-a)</t>
  </si>
  <si>
    <t>Larger circle out of border both on sides and bottom, smaller only on bottom (from R2=sq(35^2+a^2) to R2=35)</t>
  </si>
  <si>
    <t>Slice2</t>
  </si>
  <si>
    <t>Slice 3</t>
  </si>
  <si>
    <t>1-2*2+3</t>
  </si>
  <si>
    <t>h1</t>
  </si>
  <si>
    <t>h2</t>
  </si>
  <si>
    <t>R1=sq(35^2+a^2)</t>
  </si>
  <si>
    <t>R2=a;&gt;R1</t>
  </si>
  <si>
    <t>R0</t>
  </si>
  <si>
    <t>Larger lower segment all outside, smaller cuts lower base (From r2=35 to R1=sq(a^2+35^2)</t>
  </si>
  <si>
    <t>Both larger and smaller circles cross only base (R1=35 to R2=a)</t>
  </si>
  <si>
    <t>A1</t>
  </si>
  <si>
    <t>A2</t>
  </si>
  <si>
    <t>AN to AW</t>
  </si>
  <si>
    <t>V to AC</t>
  </si>
  <si>
    <t>AY to BH</t>
  </si>
  <si>
    <t>AE to AL</t>
  </si>
  <si>
    <t>B to 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</si>
</sst>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Uncertainty Area in 90x70 Rectangle; Sensor 20.31 m Above Baseline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Sheet3!$J$3:$J$86</c:f>
              <c:numCache>
                <c:ptCount val="84"/>
                <c:pt idx="0">
                  <c:v>63.35071430615682</c:v>
                </c:pt>
                <c:pt idx="1">
                  <c:v>63.36363636363636</c:v>
                </c:pt>
                <c:pt idx="2">
                  <c:v>63.454545454545446</c:v>
                </c:pt>
                <c:pt idx="3">
                  <c:v>63.54545454545453</c:v>
                </c:pt>
                <c:pt idx="4">
                  <c:v>63.63636363636362</c:v>
                </c:pt>
                <c:pt idx="5">
                  <c:v>63.727272727272705</c:v>
                </c:pt>
                <c:pt idx="6">
                  <c:v>63.81818181818179</c:v>
                </c:pt>
                <c:pt idx="7">
                  <c:v>63.90909090909088</c:v>
                </c:pt>
                <c:pt idx="8">
                  <c:v>63.999999999999964</c:v>
                </c:pt>
                <c:pt idx="9">
                  <c:v>64.09090909090905</c:v>
                </c:pt>
                <c:pt idx="10">
                  <c:v>64.18181818181813</c:v>
                </c:pt>
                <c:pt idx="11">
                  <c:v>64.27272727272722</c:v>
                </c:pt>
                <c:pt idx="12">
                  <c:v>64.3636363636363</c:v>
                </c:pt>
                <c:pt idx="13">
                  <c:v>64.4545454545454</c:v>
                </c:pt>
                <c:pt idx="14">
                  <c:v>64.54545454545448</c:v>
                </c:pt>
                <c:pt idx="15">
                  <c:v>64.63636363636355</c:v>
                </c:pt>
                <c:pt idx="16">
                  <c:v>64.72727272727265</c:v>
                </c:pt>
                <c:pt idx="17">
                  <c:v>64.81818181818173</c:v>
                </c:pt>
                <c:pt idx="18">
                  <c:v>64.90909090909082</c:v>
                </c:pt>
                <c:pt idx="19">
                  <c:v>65</c:v>
                </c:pt>
                <c:pt idx="20">
                  <c:v>65.09090909090905</c:v>
                </c:pt>
                <c:pt idx="21">
                  <c:v>65.18181818181814</c:v>
                </c:pt>
                <c:pt idx="22">
                  <c:v>65.27272727272722</c:v>
                </c:pt>
                <c:pt idx="23">
                  <c:v>65.36363636363632</c:v>
                </c:pt>
                <c:pt idx="24">
                  <c:v>65.4545454545454</c:v>
                </c:pt>
                <c:pt idx="25">
                  <c:v>65.54545454545449</c:v>
                </c:pt>
                <c:pt idx="26">
                  <c:v>65.63636363636357</c:v>
                </c:pt>
                <c:pt idx="27">
                  <c:v>65.72727272727265</c:v>
                </c:pt>
                <c:pt idx="28">
                  <c:v>65.81818181818174</c:v>
                </c:pt>
                <c:pt idx="29">
                  <c:v>65.90909090909082</c:v>
                </c:pt>
                <c:pt idx="30">
                  <c:v>65.99999999999991</c:v>
                </c:pt>
                <c:pt idx="31">
                  <c:v>66.090909090909</c:v>
                </c:pt>
                <c:pt idx="32">
                  <c:v>66.18181818181809</c:v>
                </c:pt>
                <c:pt idx="33">
                  <c:v>66.27272727272717</c:v>
                </c:pt>
                <c:pt idx="34">
                  <c:v>66.36363636363626</c:v>
                </c:pt>
                <c:pt idx="35">
                  <c:v>66.45454545454534</c:v>
                </c:pt>
                <c:pt idx="36">
                  <c:v>66.54545454545443</c:v>
                </c:pt>
                <c:pt idx="37">
                  <c:v>66.63636363636351</c:v>
                </c:pt>
                <c:pt idx="38">
                  <c:v>66.72727272727259</c:v>
                </c:pt>
                <c:pt idx="39">
                  <c:v>66.81818181818169</c:v>
                </c:pt>
                <c:pt idx="40">
                  <c:v>66.90909090909076</c:v>
                </c:pt>
                <c:pt idx="41">
                  <c:v>66.99999999999986</c:v>
                </c:pt>
                <c:pt idx="42">
                  <c:v>67.09090909090894</c:v>
                </c:pt>
                <c:pt idx="43">
                  <c:v>67.18181818181803</c:v>
                </c:pt>
                <c:pt idx="44">
                  <c:v>67.27272727272711</c:v>
                </c:pt>
                <c:pt idx="45">
                  <c:v>67.3636363636362</c:v>
                </c:pt>
                <c:pt idx="46">
                  <c:v>67.45454545454528</c:v>
                </c:pt>
                <c:pt idx="47">
                  <c:v>67.54545454545438</c:v>
                </c:pt>
                <c:pt idx="48">
                  <c:v>67.63636363636346</c:v>
                </c:pt>
                <c:pt idx="49">
                  <c:v>67.72727272727253</c:v>
                </c:pt>
                <c:pt idx="50">
                  <c:v>67.81818181818163</c:v>
                </c:pt>
                <c:pt idx="51">
                  <c:v>67.90909090909071</c:v>
                </c:pt>
                <c:pt idx="52">
                  <c:v>67.9999999999998</c:v>
                </c:pt>
                <c:pt idx="53">
                  <c:v>68.09090909090888</c:v>
                </c:pt>
                <c:pt idx="54">
                  <c:v>68.18181818181797</c:v>
                </c:pt>
                <c:pt idx="55">
                  <c:v>68.27272727272705</c:v>
                </c:pt>
                <c:pt idx="56">
                  <c:v>68.36363636363615</c:v>
                </c:pt>
                <c:pt idx="57">
                  <c:v>68.45454545454523</c:v>
                </c:pt>
                <c:pt idx="58">
                  <c:v>68.54545454545432</c:v>
                </c:pt>
                <c:pt idx="59">
                  <c:v>68.6363636363634</c:v>
                </c:pt>
                <c:pt idx="60">
                  <c:v>68.72727272727248</c:v>
                </c:pt>
                <c:pt idx="61">
                  <c:v>68.81818181818157</c:v>
                </c:pt>
                <c:pt idx="62">
                  <c:v>68.90909090909065</c:v>
                </c:pt>
                <c:pt idx="63">
                  <c:v>68.99999999999974</c:v>
                </c:pt>
                <c:pt idx="64">
                  <c:v>69.09090909090882</c:v>
                </c:pt>
                <c:pt idx="65">
                  <c:v>69.18181818181792</c:v>
                </c:pt>
                <c:pt idx="66">
                  <c:v>69.272727272727</c:v>
                </c:pt>
                <c:pt idx="67">
                  <c:v>69.36363636363609</c:v>
                </c:pt>
                <c:pt idx="68">
                  <c:v>69.45454545454517</c:v>
                </c:pt>
                <c:pt idx="69">
                  <c:v>69.54545454545426</c:v>
                </c:pt>
                <c:pt idx="70">
                  <c:v>69.63636363636334</c:v>
                </c:pt>
                <c:pt idx="71">
                  <c:v>69.72727272727242</c:v>
                </c:pt>
                <c:pt idx="72">
                  <c:v>69.81818181818151</c:v>
                </c:pt>
                <c:pt idx="73">
                  <c:v>69.9090909090906</c:v>
                </c:pt>
                <c:pt idx="74">
                  <c:v>69.99999999999969</c:v>
                </c:pt>
                <c:pt idx="75">
                  <c:v>70.09090909090877</c:v>
                </c:pt>
                <c:pt idx="76">
                  <c:v>70.18181818181786</c:v>
                </c:pt>
                <c:pt idx="77">
                  <c:v>70.27272727272694</c:v>
                </c:pt>
                <c:pt idx="78">
                  <c:v>70.36363636363603</c:v>
                </c:pt>
                <c:pt idx="79">
                  <c:v>70.45454545454511</c:v>
                </c:pt>
                <c:pt idx="80">
                  <c:v>70.5454545454542</c:v>
                </c:pt>
                <c:pt idx="81">
                  <c:v>70.63636363636328</c:v>
                </c:pt>
                <c:pt idx="82">
                  <c:v>70.72727272727236</c:v>
                </c:pt>
                <c:pt idx="83">
                  <c:v>70.81818181818146</c:v>
                </c:pt>
              </c:numCache>
            </c:numRef>
          </c:xVal>
          <c:yVal>
            <c:numRef>
              <c:f>Sheet3!$T$3:$T$86</c:f>
              <c:numCache>
                <c:ptCount val="84"/>
                <c:pt idx="0">
                  <c:v>940.4495848517781</c:v>
                </c:pt>
                <c:pt idx="1">
                  <c:v>940.5888388576747</c:v>
                </c:pt>
                <c:pt idx="2">
                  <c:v>941.1751471660123</c:v>
                </c:pt>
                <c:pt idx="3">
                  <c:v>941.3887967187492</c:v>
                </c:pt>
                <c:pt idx="4">
                  <c:v>941.3427508135617</c:v>
                </c:pt>
                <c:pt idx="5">
                  <c:v>941.0835252678281</c:v>
                </c:pt>
                <c:pt idx="6">
                  <c:v>940.6387419890399</c:v>
                </c:pt>
                <c:pt idx="7">
                  <c:v>940.0272671123226</c:v>
                </c:pt>
                <c:pt idx="8">
                  <c:v>939.263040509094</c:v>
                </c:pt>
                <c:pt idx="9">
                  <c:v>938.3569013758788</c:v>
                </c:pt>
                <c:pt idx="10">
                  <c:v>937.3175866552857</c:v>
                </c:pt>
                <c:pt idx="11">
                  <c:v>936.152329991514</c:v>
                </c:pt>
                <c:pt idx="12">
                  <c:v>934.8672459805056</c:v>
                </c:pt>
                <c:pt idx="13">
                  <c:v>933.4675896067406</c:v>
                </c:pt>
                <c:pt idx="14">
                  <c:v>931.9579386182959</c:v>
                </c:pt>
                <c:pt idx="15">
                  <c:v>930.342325989993</c:v>
                </c:pt>
                <c:pt idx="16">
                  <c:v>928.6243387728836</c:v>
                </c:pt>
                <c:pt idx="17">
                  <c:v>926.8071935591984</c:v>
                </c:pt>
                <c:pt idx="18">
                  <c:v>924.8937952263268</c:v>
                </c:pt>
                <c:pt idx="19">
                  <c:v>922.8867834397249</c:v>
                </c:pt>
                <c:pt idx="20">
                  <c:v>920.7885700097113</c:v>
                </c:pt>
                <c:pt idx="21">
                  <c:v>918.6013692912718</c:v>
                </c:pt>
                <c:pt idx="22">
                  <c:v>916.3272232079273</c:v>
                </c:pt>
                <c:pt idx="23">
                  <c:v>913.9680220625837</c:v>
                </c:pt>
                <c:pt idx="24">
                  <c:v>911.5255220049157</c:v>
                </c:pt>
                <c:pt idx="25">
                  <c:v>909.0013598151534</c:v>
                </c:pt>
                <c:pt idx="26">
                  <c:v>906.3970655116213</c:v>
                </c:pt>
                <c:pt idx="27">
                  <c:v>903.7140731769559</c:v>
                </c:pt>
                <c:pt idx="28">
                  <c:v>900.9537303136897</c:v>
                </c:pt>
                <c:pt idx="29">
                  <c:v>898.1173059761716</c:v>
                </c:pt>
                <c:pt idx="30">
                  <c:v>895.2059978769803</c:v>
                </c:pt>
                <c:pt idx="31">
                  <c:v>892.220938628079</c:v>
                </c:pt>
                <c:pt idx="32">
                  <c:v>889.1632012474217</c:v>
                </c:pt>
                <c:pt idx="33">
                  <c:v>886.0338040384347</c:v>
                </c:pt>
                <c:pt idx="34">
                  <c:v>882.8337149310923</c:v>
                </c:pt>
                <c:pt idx="35">
                  <c:v>879.5638553585836</c:v>
                </c:pt>
                <c:pt idx="36">
                  <c:v>876.2251037313856</c:v>
                </c:pt>
                <c:pt idx="37">
                  <c:v>872.8182985608794</c:v>
                </c:pt>
                <c:pt idx="38">
                  <c:v>869.3442412766119</c:v>
                </c:pt>
                <c:pt idx="39">
                  <c:v>865.8036987746796</c:v>
                </c:pt>
                <c:pt idx="40">
                  <c:v>862.1974057292998</c:v>
                </c:pt>
                <c:pt idx="41">
                  <c:v>858.526066695073</c:v>
                </c:pt>
                <c:pt idx="42">
                  <c:v>854.7903580236191</c:v>
                </c:pt>
                <c:pt idx="43">
                  <c:v>850.9909296151177</c:v>
                </c:pt>
                <c:pt idx="44">
                  <c:v>847.1284065225229</c:v>
                </c:pt>
                <c:pt idx="45">
                  <c:v>843.2033904239986</c:v>
                </c:pt>
                <c:pt idx="46">
                  <c:v>839.216460977123</c:v>
                </c:pt>
                <c:pt idx="47">
                  <c:v>835.1681770667553</c:v>
                </c:pt>
                <c:pt idx="48">
                  <c:v>831.0590779570628</c:v>
                </c:pt>
                <c:pt idx="49">
                  <c:v>826.8896843569016</c:v>
                </c:pt>
                <c:pt idx="50">
                  <c:v>822.6604994067677</c:v>
                </c:pt>
                <c:pt idx="51">
                  <c:v>818.3720095945371</c:v>
                </c:pt>
                <c:pt idx="52">
                  <c:v>814.0246856064632</c:v>
                </c:pt>
                <c:pt idx="53">
                  <c:v>809.6189831191768</c:v>
                </c:pt>
                <c:pt idx="54">
                  <c:v>805.1553435378264</c:v>
                </c:pt>
                <c:pt idx="55">
                  <c:v>800.6341946849591</c:v>
                </c:pt>
                <c:pt idx="56">
                  <c:v>796.0559514442964</c:v>
                </c:pt>
                <c:pt idx="57">
                  <c:v>791.4210163630651</c:v>
                </c:pt>
                <c:pt idx="58">
                  <c:v>786.7297802163173</c:v>
                </c:pt>
                <c:pt idx="59">
                  <c:v>781.982622536184</c:v>
                </c:pt>
                <c:pt idx="60">
                  <c:v>777.1799121088484</c:v>
                </c:pt>
                <c:pt idx="61">
                  <c:v>772.3220074417072</c:v>
                </c:pt>
                <c:pt idx="62">
                  <c:v>767.4092572029535</c:v>
                </c:pt>
                <c:pt idx="63">
                  <c:v>762.4420006356518</c:v>
                </c:pt>
                <c:pt idx="64">
                  <c:v>757.4205679481788</c:v>
                </c:pt>
                <c:pt idx="65">
                  <c:v>752.3452806826776</c:v>
                </c:pt>
                <c:pt idx="66">
                  <c:v>747.2164520631509</c:v>
                </c:pt>
                <c:pt idx="67">
                  <c:v>742.0343873245665</c:v>
                </c:pt>
                <c:pt idx="68">
                  <c:v>736.7993840242948</c:v>
                </c:pt>
                <c:pt idx="69">
                  <c:v>731.5117323370687</c:v>
                </c:pt>
                <c:pt idx="70">
                  <c:v>726.1717153345767</c:v>
                </c:pt>
                <c:pt idx="71">
                  <c:v>720.7796092506796</c:v>
                </c:pt>
                <c:pt idx="72">
                  <c:v>715.3356837332053</c:v>
                </c:pt>
                <c:pt idx="73">
                  <c:v>709.8402020831445</c:v>
                </c:pt>
                <c:pt idx="74">
                  <c:v>704.2934214820903</c:v>
                </c:pt>
                <c:pt idx="75">
                  <c:v>698.6955932085975</c:v>
                </c:pt>
                <c:pt idx="76">
                  <c:v>693.0469628441942</c:v>
                </c:pt>
                <c:pt idx="77">
                  <c:v>687.3477704696106</c:v>
                </c:pt>
                <c:pt idx="78">
                  <c:v>681.5982508518778</c:v>
                </c:pt>
                <c:pt idx="79">
                  <c:v>675.7986336227787</c:v>
                </c:pt>
                <c:pt idx="80">
                  <c:v>669.9491434491765</c:v>
                </c:pt>
                <c:pt idx="81">
                  <c:v>664.0500001956943</c:v>
                </c:pt>
                <c:pt idx="82">
                  <c:v>658.1014190801643</c:v>
                </c:pt>
                <c:pt idx="83">
                  <c:v>652.1036108222615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Sheet3!$B$3:$B$205</c:f>
              <c:numCache>
                <c:ptCount val="203"/>
                <c:pt idx="0">
                  <c:v>63.35071818181817</c:v>
                </c:pt>
                <c:pt idx="1">
                  <c:v>63.27272727272726</c:v>
                </c:pt>
                <c:pt idx="2">
                  <c:v>63.18181818181818</c:v>
                </c:pt>
                <c:pt idx="3">
                  <c:v>63.09090909090909</c:v>
                </c:pt>
                <c:pt idx="4">
                  <c:v>63.00000000000001</c:v>
                </c:pt>
                <c:pt idx="5">
                  <c:v>62.90909090909092</c:v>
                </c:pt>
                <c:pt idx="6">
                  <c:v>62.818181818181834</c:v>
                </c:pt>
                <c:pt idx="7">
                  <c:v>62.72727272727275</c:v>
                </c:pt>
                <c:pt idx="8">
                  <c:v>62.63636363636366</c:v>
                </c:pt>
                <c:pt idx="9">
                  <c:v>62.545454545454575</c:v>
                </c:pt>
                <c:pt idx="10">
                  <c:v>62.45454545454549</c:v>
                </c:pt>
                <c:pt idx="11">
                  <c:v>62.3636363636364</c:v>
                </c:pt>
                <c:pt idx="12">
                  <c:v>62.272727272727316</c:v>
                </c:pt>
                <c:pt idx="13">
                  <c:v>62.18181818181824</c:v>
                </c:pt>
                <c:pt idx="14">
                  <c:v>62.09090909090915</c:v>
                </c:pt>
                <c:pt idx="15">
                  <c:v>62.000000000000064</c:v>
                </c:pt>
                <c:pt idx="16">
                  <c:v>61.90909090909098</c:v>
                </c:pt>
                <c:pt idx="17">
                  <c:v>61.81818181818189</c:v>
                </c:pt>
                <c:pt idx="18">
                  <c:v>61.727272727272805</c:v>
                </c:pt>
                <c:pt idx="19">
                  <c:v>61.63636363636372</c:v>
                </c:pt>
                <c:pt idx="20">
                  <c:v>61.54545454545463</c:v>
                </c:pt>
                <c:pt idx="21">
                  <c:v>61.454545454545546</c:v>
                </c:pt>
                <c:pt idx="22">
                  <c:v>61.36363636363646</c:v>
                </c:pt>
                <c:pt idx="23">
                  <c:v>61.27272727272737</c:v>
                </c:pt>
                <c:pt idx="24">
                  <c:v>61.181818181818294</c:v>
                </c:pt>
                <c:pt idx="25">
                  <c:v>61.09090909090921</c:v>
                </c:pt>
                <c:pt idx="26">
                  <c:v>61.00000000000012</c:v>
                </c:pt>
                <c:pt idx="27">
                  <c:v>60.909090909091034</c:v>
                </c:pt>
                <c:pt idx="28">
                  <c:v>60.81818181818195</c:v>
                </c:pt>
                <c:pt idx="29">
                  <c:v>60.72727272727286</c:v>
                </c:pt>
                <c:pt idx="30">
                  <c:v>60.636363636363775</c:v>
                </c:pt>
                <c:pt idx="31">
                  <c:v>60.54545454545469</c:v>
                </c:pt>
                <c:pt idx="32">
                  <c:v>60.4545454545456</c:v>
                </c:pt>
                <c:pt idx="33">
                  <c:v>60.363636363636516</c:v>
                </c:pt>
                <c:pt idx="34">
                  <c:v>60.27272727272743</c:v>
                </c:pt>
                <c:pt idx="35">
                  <c:v>60.18181818181835</c:v>
                </c:pt>
                <c:pt idx="36">
                  <c:v>60.090909090909264</c:v>
                </c:pt>
                <c:pt idx="37">
                  <c:v>60.00000000000018</c:v>
                </c:pt>
                <c:pt idx="38">
                  <c:v>59.90909090909109</c:v>
                </c:pt>
                <c:pt idx="39">
                  <c:v>59.818181818182005</c:v>
                </c:pt>
                <c:pt idx="40">
                  <c:v>59.72727272727292</c:v>
                </c:pt>
                <c:pt idx="41">
                  <c:v>59.63636363636383</c:v>
                </c:pt>
                <c:pt idx="42">
                  <c:v>59.545454545454746</c:v>
                </c:pt>
                <c:pt idx="43">
                  <c:v>59.45454545454566</c:v>
                </c:pt>
                <c:pt idx="44">
                  <c:v>59.36363636363657</c:v>
                </c:pt>
                <c:pt idx="45">
                  <c:v>59.272727272727494</c:v>
                </c:pt>
                <c:pt idx="46">
                  <c:v>59.18181818181841</c:v>
                </c:pt>
                <c:pt idx="47">
                  <c:v>59.09090909090932</c:v>
                </c:pt>
                <c:pt idx="48">
                  <c:v>59.000000000000234</c:v>
                </c:pt>
                <c:pt idx="49">
                  <c:v>58.90909090909115</c:v>
                </c:pt>
                <c:pt idx="50">
                  <c:v>58.81818181818206</c:v>
                </c:pt>
                <c:pt idx="51">
                  <c:v>58.727272727272975</c:v>
                </c:pt>
                <c:pt idx="52">
                  <c:v>58.63636363636389</c:v>
                </c:pt>
                <c:pt idx="53">
                  <c:v>58.5454545454548</c:v>
                </c:pt>
                <c:pt idx="54">
                  <c:v>58.454545454545716</c:v>
                </c:pt>
                <c:pt idx="55">
                  <c:v>58.36363636363663</c:v>
                </c:pt>
                <c:pt idx="56">
                  <c:v>58.27272727272755</c:v>
                </c:pt>
                <c:pt idx="57">
                  <c:v>58.181818181818464</c:v>
                </c:pt>
                <c:pt idx="58">
                  <c:v>58.09090909090937</c:v>
                </c:pt>
                <c:pt idx="59">
                  <c:v>58.00000000000028</c:v>
                </c:pt>
                <c:pt idx="60">
                  <c:v>57.909090909091184</c:v>
                </c:pt>
                <c:pt idx="61">
                  <c:v>57.81818181818209</c:v>
                </c:pt>
                <c:pt idx="62">
                  <c:v>57.727272727273004</c:v>
                </c:pt>
                <c:pt idx="63">
                  <c:v>57.63636363636391</c:v>
                </c:pt>
                <c:pt idx="64">
                  <c:v>57.54545454545482</c:v>
                </c:pt>
                <c:pt idx="65">
                  <c:v>57.45454545454572</c:v>
                </c:pt>
                <c:pt idx="66">
                  <c:v>57.36363636363663</c:v>
                </c:pt>
                <c:pt idx="67">
                  <c:v>57.272727272727536</c:v>
                </c:pt>
                <c:pt idx="68">
                  <c:v>57.18181818181845</c:v>
                </c:pt>
                <c:pt idx="69">
                  <c:v>57.090909090909356</c:v>
                </c:pt>
                <c:pt idx="70">
                  <c:v>57.00000000000026</c:v>
                </c:pt>
                <c:pt idx="71">
                  <c:v>56.90909090909117</c:v>
                </c:pt>
                <c:pt idx="72">
                  <c:v>56.818181818182076</c:v>
                </c:pt>
                <c:pt idx="73">
                  <c:v>56.72727272727299</c:v>
                </c:pt>
                <c:pt idx="74">
                  <c:v>56.636363636363896</c:v>
                </c:pt>
                <c:pt idx="75">
                  <c:v>56.5454545454548</c:v>
                </c:pt>
                <c:pt idx="76">
                  <c:v>56.45454545454571</c:v>
                </c:pt>
                <c:pt idx="77">
                  <c:v>56.363636363636616</c:v>
                </c:pt>
                <c:pt idx="78">
                  <c:v>56.27272727272752</c:v>
                </c:pt>
                <c:pt idx="79">
                  <c:v>56.181818181818436</c:v>
                </c:pt>
                <c:pt idx="80">
                  <c:v>56.09090909090934</c:v>
                </c:pt>
                <c:pt idx="81">
                  <c:v>56.00000000000025</c:v>
                </c:pt>
                <c:pt idx="82">
                  <c:v>55.909090909091155</c:v>
                </c:pt>
                <c:pt idx="83">
                  <c:v>55.81818181818206</c:v>
                </c:pt>
                <c:pt idx="84">
                  <c:v>55.727272727272975</c:v>
                </c:pt>
                <c:pt idx="85">
                  <c:v>55.63636363636388</c:v>
                </c:pt>
                <c:pt idx="86">
                  <c:v>55.54545454545479</c:v>
                </c:pt>
                <c:pt idx="87">
                  <c:v>55.454545454545695</c:v>
                </c:pt>
                <c:pt idx="88">
                  <c:v>55.3636363636366</c:v>
                </c:pt>
                <c:pt idx="89">
                  <c:v>55.27272727272751</c:v>
                </c:pt>
                <c:pt idx="90">
                  <c:v>55.18181818181842</c:v>
                </c:pt>
                <c:pt idx="91">
                  <c:v>55.09090909090933</c:v>
                </c:pt>
                <c:pt idx="92">
                  <c:v>55.000000000000234</c:v>
                </c:pt>
                <c:pt idx="93">
                  <c:v>54.90909090909114</c:v>
                </c:pt>
                <c:pt idx="94">
                  <c:v>54.81818181818205</c:v>
                </c:pt>
                <c:pt idx="95">
                  <c:v>54.72727272727296</c:v>
                </c:pt>
                <c:pt idx="96">
                  <c:v>54.63636363636387</c:v>
                </c:pt>
                <c:pt idx="97">
                  <c:v>54.545454545454774</c:v>
                </c:pt>
                <c:pt idx="98">
                  <c:v>54.45454545454568</c:v>
                </c:pt>
                <c:pt idx="99">
                  <c:v>54.36363636363659</c:v>
                </c:pt>
                <c:pt idx="100">
                  <c:v>54.272727272727494</c:v>
                </c:pt>
                <c:pt idx="101">
                  <c:v>54.18181818181841</c:v>
                </c:pt>
                <c:pt idx="102">
                  <c:v>54.090909090909314</c:v>
                </c:pt>
                <c:pt idx="103">
                  <c:v>54.00000000000022</c:v>
                </c:pt>
                <c:pt idx="104">
                  <c:v>53.90909090909113</c:v>
                </c:pt>
                <c:pt idx="105">
                  <c:v>53.81818181818203</c:v>
                </c:pt>
                <c:pt idx="106">
                  <c:v>53.72727272727295</c:v>
                </c:pt>
                <c:pt idx="107">
                  <c:v>53.63636363636385</c:v>
                </c:pt>
                <c:pt idx="108">
                  <c:v>53.54545454545476</c:v>
                </c:pt>
                <c:pt idx="109">
                  <c:v>53.454545454545666</c:v>
                </c:pt>
                <c:pt idx="110">
                  <c:v>53.36363636363657</c:v>
                </c:pt>
                <c:pt idx="111">
                  <c:v>53.27272727272748</c:v>
                </c:pt>
                <c:pt idx="112">
                  <c:v>53.18181818181839</c:v>
                </c:pt>
                <c:pt idx="113">
                  <c:v>53.0909090909093</c:v>
                </c:pt>
                <c:pt idx="114">
                  <c:v>53.000000000000206</c:v>
                </c:pt>
                <c:pt idx="115">
                  <c:v>52.90909090909111</c:v>
                </c:pt>
                <c:pt idx="116">
                  <c:v>52.81818181818202</c:v>
                </c:pt>
                <c:pt idx="117">
                  <c:v>52.72727272727293</c:v>
                </c:pt>
                <c:pt idx="118">
                  <c:v>52.63636363636384</c:v>
                </c:pt>
                <c:pt idx="119">
                  <c:v>52.545454545454746</c:v>
                </c:pt>
                <c:pt idx="120">
                  <c:v>52.45454545454565</c:v>
                </c:pt>
                <c:pt idx="121">
                  <c:v>52.36363636363656</c:v>
                </c:pt>
                <c:pt idx="122">
                  <c:v>52.272727272727465</c:v>
                </c:pt>
                <c:pt idx="123">
                  <c:v>52.18181818181838</c:v>
                </c:pt>
                <c:pt idx="124">
                  <c:v>52.090909090909285</c:v>
                </c:pt>
                <c:pt idx="125">
                  <c:v>52.00000000000019</c:v>
                </c:pt>
                <c:pt idx="126">
                  <c:v>51.9090909090911</c:v>
                </c:pt>
                <c:pt idx="127">
                  <c:v>51.818181818182005</c:v>
                </c:pt>
                <c:pt idx="128">
                  <c:v>51.72727272727292</c:v>
                </c:pt>
                <c:pt idx="129">
                  <c:v>51.636363636363825</c:v>
                </c:pt>
                <c:pt idx="130">
                  <c:v>51.54545454545473</c:v>
                </c:pt>
                <c:pt idx="131">
                  <c:v>51.45454545454564</c:v>
                </c:pt>
                <c:pt idx="132">
                  <c:v>51.363636363636545</c:v>
                </c:pt>
                <c:pt idx="133">
                  <c:v>51.27272727272746</c:v>
                </c:pt>
                <c:pt idx="134">
                  <c:v>51.181818181818365</c:v>
                </c:pt>
                <c:pt idx="135">
                  <c:v>51.09090909090927</c:v>
                </c:pt>
                <c:pt idx="136">
                  <c:v>51.00000000000018</c:v>
                </c:pt>
                <c:pt idx="137">
                  <c:v>50.909090909091084</c:v>
                </c:pt>
                <c:pt idx="138">
                  <c:v>50.81818181818199</c:v>
                </c:pt>
                <c:pt idx="139">
                  <c:v>50.727272727272904</c:v>
                </c:pt>
                <c:pt idx="140">
                  <c:v>50.63636363636381</c:v>
                </c:pt>
                <c:pt idx="141">
                  <c:v>50.54545454545472</c:v>
                </c:pt>
                <c:pt idx="142">
                  <c:v>50.454545454545624</c:v>
                </c:pt>
                <c:pt idx="143">
                  <c:v>50.36363636363653</c:v>
                </c:pt>
                <c:pt idx="144">
                  <c:v>50.272727272727444</c:v>
                </c:pt>
                <c:pt idx="145">
                  <c:v>50.18181818181835</c:v>
                </c:pt>
                <c:pt idx="146">
                  <c:v>50.09090909090926</c:v>
                </c:pt>
                <c:pt idx="147">
                  <c:v>50.00000000000016</c:v>
                </c:pt>
                <c:pt idx="148">
                  <c:v>49.90909090909107</c:v>
                </c:pt>
                <c:pt idx="149">
                  <c:v>49.818181818181976</c:v>
                </c:pt>
                <c:pt idx="150">
                  <c:v>49.72727272727289</c:v>
                </c:pt>
                <c:pt idx="151">
                  <c:v>49.6363636363638</c:v>
                </c:pt>
                <c:pt idx="152">
                  <c:v>49.5454545454547</c:v>
                </c:pt>
                <c:pt idx="153">
                  <c:v>49.45454545454561</c:v>
                </c:pt>
                <c:pt idx="154">
                  <c:v>49.363636363636516</c:v>
                </c:pt>
                <c:pt idx="155">
                  <c:v>49.27272727272743</c:v>
                </c:pt>
                <c:pt idx="156">
                  <c:v>49.181818181818336</c:v>
                </c:pt>
                <c:pt idx="157">
                  <c:v>49.09090909090924</c:v>
                </c:pt>
                <c:pt idx="158">
                  <c:v>49.00000000000015</c:v>
                </c:pt>
                <c:pt idx="159">
                  <c:v>48.909090909091056</c:v>
                </c:pt>
                <c:pt idx="160">
                  <c:v>48.81818181818196</c:v>
                </c:pt>
                <c:pt idx="161">
                  <c:v>48.727272727272876</c:v>
                </c:pt>
                <c:pt idx="162">
                  <c:v>48.63636363636378</c:v>
                </c:pt>
                <c:pt idx="163">
                  <c:v>48.54545454545469</c:v>
                </c:pt>
                <c:pt idx="164">
                  <c:v>48.454545454545595</c:v>
                </c:pt>
                <c:pt idx="165">
                  <c:v>48.3636363636365</c:v>
                </c:pt>
                <c:pt idx="166">
                  <c:v>48.272727272727415</c:v>
                </c:pt>
                <c:pt idx="167">
                  <c:v>48.18181818181832</c:v>
                </c:pt>
                <c:pt idx="168">
                  <c:v>48.09090909090923</c:v>
                </c:pt>
                <c:pt idx="169">
                  <c:v>48.000000000000135</c:v>
                </c:pt>
                <c:pt idx="170">
                  <c:v>47.90909090909104</c:v>
                </c:pt>
                <c:pt idx="171">
                  <c:v>47.81818181818195</c:v>
                </c:pt>
                <c:pt idx="172">
                  <c:v>47.72727272727286</c:v>
                </c:pt>
                <c:pt idx="173">
                  <c:v>47.63636363636377</c:v>
                </c:pt>
                <c:pt idx="174">
                  <c:v>47.545454545454675</c:v>
                </c:pt>
                <c:pt idx="175">
                  <c:v>47.45454545454558</c:v>
                </c:pt>
                <c:pt idx="176">
                  <c:v>47.36363636363649</c:v>
                </c:pt>
                <c:pt idx="177">
                  <c:v>47.2727272727274</c:v>
                </c:pt>
                <c:pt idx="178">
                  <c:v>47.18181818181831</c:v>
                </c:pt>
                <c:pt idx="179">
                  <c:v>47.090909090909214</c:v>
                </c:pt>
                <c:pt idx="180">
                  <c:v>47.00000000000012</c:v>
                </c:pt>
                <c:pt idx="181">
                  <c:v>46.90909090909103</c:v>
                </c:pt>
                <c:pt idx="182">
                  <c:v>46.818181818181934</c:v>
                </c:pt>
                <c:pt idx="183">
                  <c:v>46.72727272727285</c:v>
                </c:pt>
                <c:pt idx="184">
                  <c:v>46.636363636363754</c:v>
                </c:pt>
                <c:pt idx="185">
                  <c:v>46.54545454545466</c:v>
                </c:pt>
                <c:pt idx="186">
                  <c:v>46.45454545454557</c:v>
                </c:pt>
                <c:pt idx="187">
                  <c:v>46.36363636363647</c:v>
                </c:pt>
                <c:pt idx="188">
                  <c:v>46.27272727272739</c:v>
                </c:pt>
                <c:pt idx="189">
                  <c:v>46.181818181818294</c:v>
                </c:pt>
                <c:pt idx="190">
                  <c:v>46.0909090909092</c:v>
                </c:pt>
                <c:pt idx="191">
                  <c:v>46.00000000000011</c:v>
                </c:pt>
                <c:pt idx="192">
                  <c:v>45.90909090909101</c:v>
                </c:pt>
                <c:pt idx="193">
                  <c:v>45.81818181818192</c:v>
                </c:pt>
                <c:pt idx="194">
                  <c:v>45.72727272727283</c:v>
                </c:pt>
                <c:pt idx="195">
                  <c:v>45.63636363636374</c:v>
                </c:pt>
                <c:pt idx="196">
                  <c:v>45.545454545454646</c:v>
                </c:pt>
                <c:pt idx="197">
                  <c:v>45.45454545454555</c:v>
                </c:pt>
                <c:pt idx="198">
                  <c:v>45.36363636363646</c:v>
                </c:pt>
                <c:pt idx="199">
                  <c:v>45.27272727272737</c:v>
                </c:pt>
                <c:pt idx="200">
                  <c:v>45.18181818181828</c:v>
                </c:pt>
                <c:pt idx="201">
                  <c:v>45.090909090909186</c:v>
                </c:pt>
                <c:pt idx="202">
                  <c:v>45.00000000000009</c:v>
                </c:pt>
              </c:numCache>
            </c:numRef>
          </c:xVal>
          <c:yVal>
            <c:numRef>
              <c:f>Sheet3!$I$3:$I$205</c:f>
              <c:numCache>
                <c:ptCount val="203"/>
                <c:pt idx="0">
                  <c:v>940.4496346139013</c:v>
                </c:pt>
                <c:pt idx="1">
                  <c:v>939.4484320502061</c:v>
                </c:pt>
                <c:pt idx="2">
                  <c:v>938.2818324243412</c:v>
                </c:pt>
                <c:pt idx="3">
                  <c:v>937.1157088297496</c:v>
                </c:pt>
                <c:pt idx="4">
                  <c:v>935.9500647607583</c:v>
                </c:pt>
                <c:pt idx="5">
                  <c:v>934.7849037479841</c:v>
                </c:pt>
                <c:pt idx="6">
                  <c:v>933.6202293588249</c:v>
                </c:pt>
                <c:pt idx="7">
                  <c:v>932.4560451979619</c:v>
                </c:pt>
                <c:pt idx="8">
                  <c:v>931.2923549078641</c:v>
                </c:pt>
                <c:pt idx="9">
                  <c:v>930.1291621693126</c:v>
                </c:pt>
                <c:pt idx="10">
                  <c:v>928.9664707019183</c:v>
                </c:pt>
                <c:pt idx="11">
                  <c:v>927.804284264661</c:v>
                </c:pt>
                <c:pt idx="12">
                  <c:v>926.6426066564318</c:v>
                </c:pt>
                <c:pt idx="13">
                  <c:v>925.4814417165862</c:v>
                </c:pt>
                <c:pt idx="14">
                  <c:v>924.3207933255126</c:v>
                </c:pt>
                <c:pt idx="15">
                  <c:v>923.1606654051907</c:v>
                </c:pt>
                <c:pt idx="16">
                  <c:v>922.0010619197897</c:v>
                </c:pt>
                <c:pt idx="17">
                  <c:v>920.8419868762539</c:v>
                </c:pt>
                <c:pt idx="18">
                  <c:v>919.6834443248981</c:v>
                </c:pt>
                <c:pt idx="19">
                  <c:v>918.5254383600318</c:v>
                </c:pt>
                <c:pt idx="20">
                  <c:v>917.3679731205848</c:v>
                </c:pt>
                <c:pt idx="21">
                  <c:v>916.211052790728</c:v>
                </c:pt>
                <c:pt idx="22">
                  <c:v>915.0546816005344</c:v>
                </c:pt>
                <c:pt idx="23">
                  <c:v>913.8988638266305</c:v>
                </c:pt>
                <c:pt idx="24">
                  <c:v>912.7436037928674</c:v>
                </c:pt>
                <c:pt idx="25">
                  <c:v>911.5889058709954</c:v>
                </c:pt>
                <c:pt idx="26">
                  <c:v>910.4347744813699</c:v>
                </c:pt>
                <c:pt idx="27">
                  <c:v>909.2812140936503</c:v>
                </c:pt>
                <c:pt idx="28">
                  <c:v>908.1282292275182</c:v>
                </c:pt>
                <c:pt idx="29">
                  <c:v>906.9758244534123</c:v>
                </c:pt>
                <c:pt idx="30">
                  <c:v>905.8240043932706</c:v>
                </c:pt>
                <c:pt idx="31">
                  <c:v>904.6727737212941</c:v>
                </c:pt>
                <c:pt idx="32">
                  <c:v>903.5221371647126</c:v>
                </c:pt>
                <c:pt idx="33">
                  <c:v>902.3720995045815</c:v>
                </c:pt>
                <c:pt idx="34">
                  <c:v>901.222665576573</c:v>
                </c:pt>
                <c:pt idx="35">
                  <c:v>900.0738402717989</c:v>
                </c:pt>
                <c:pt idx="36">
                  <c:v>898.9256285376359</c:v>
                </c:pt>
                <c:pt idx="37">
                  <c:v>897.7780353785865</c:v>
                </c:pt>
                <c:pt idx="38">
                  <c:v>896.6310658571219</c:v>
                </c:pt>
                <c:pt idx="39">
                  <c:v>895.4847250945795</c:v>
                </c:pt>
                <c:pt idx="40">
                  <c:v>894.339018272045</c:v>
                </c:pt>
                <c:pt idx="41">
                  <c:v>893.1939506312774</c:v>
                </c:pt>
                <c:pt idx="42">
                  <c:v>892.0495274756286</c:v>
                </c:pt>
                <c:pt idx="43">
                  <c:v>890.9057541709931</c:v>
                </c:pt>
                <c:pt idx="44">
                  <c:v>889.7626361467806</c:v>
                </c:pt>
                <c:pt idx="45">
                  <c:v>888.6201788968938</c:v>
                </c:pt>
                <c:pt idx="46">
                  <c:v>887.4783879807383</c:v>
                </c:pt>
                <c:pt idx="47">
                  <c:v>886.337269024235</c:v>
                </c:pt>
                <c:pt idx="48">
                  <c:v>885.1968277208707</c:v>
                </c:pt>
                <c:pt idx="49">
                  <c:v>884.0570698327683</c:v>
                </c:pt>
                <c:pt idx="50">
                  <c:v>882.918001191756</c:v>
                </c:pt>
                <c:pt idx="51">
                  <c:v>881.77962770048</c:v>
                </c:pt>
                <c:pt idx="52">
                  <c:v>880.6419553335322</c:v>
                </c:pt>
                <c:pt idx="53">
                  <c:v>879.504990138601</c:v>
                </c:pt>
                <c:pt idx="54">
                  <c:v>878.3687382376434</c:v>
                </c:pt>
                <c:pt idx="55">
                  <c:v>877.2332058280754</c:v>
                </c:pt>
                <c:pt idx="56">
                  <c:v>876.0983991840035</c:v>
                </c:pt>
                <c:pt idx="57">
                  <c:v>874.9643246574528</c:v>
                </c:pt>
                <c:pt idx="58">
                  <c:v>873.830988679656</c:v>
                </c:pt>
                <c:pt idx="59">
                  <c:v>872.6983977623358</c:v>
                </c:pt>
                <c:pt idx="60">
                  <c:v>871.5665584990279</c:v>
                </c:pt>
                <c:pt idx="61">
                  <c:v>870.435477566441</c:v>
                </c:pt>
                <c:pt idx="62">
                  <c:v>869.3051617258234</c:v>
                </c:pt>
                <c:pt idx="63">
                  <c:v>868.175617824365</c:v>
                </c:pt>
                <c:pt idx="64">
                  <c:v>867.0468527966441</c:v>
                </c:pt>
                <c:pt idx="65">
                  <c:v>865.918873666089</c:v>
                </c:pt>
                <c:pt idx="66">
                  <c:v>864.7916875464625</c:v>
                </c:pt>
                <c:pt idx="67">
                  <c:v>863.665301643402</c:v>
                </c:pt>
                <c:pt idx="68">
                  <c:v>862.5397232559708</c:v>
                </c:pt>
                <c:pt idx="69">
                  <c:v>861.4149597782502</c:v>
                </c:pt>
                <c:pt idx="70">
                  <c:v>860.2910187009711</c:v>
                </c:pt>
                <c:pt idx="71">
                  <c:v>859.1679076131663</c:v>
                </c:pt>
                <c:pt idx="72">
                  <c:v>858.0456342038715</c:v>
                </c:pt>
                <c:pt idx="73">
                  <c:v>856.9242062638587</c:v>
                </c:pt>
                <c:pt idx="74">
                  <c:v>855.803631687405</c:v>
                </c:pt>
                <c:pt idx="75">
                  <c:v>854.6839184740984</c:v>
                </c:pt>
                <c:pt idx="76">
                  <c:v>853.5650747306927</c:v>
                </c:pt>
                <c:pt idx="77">
                  <c:v>852.4471086729927</c:v>
                </c:pt>
                <c:pt idx="78">
                  <c:v>851.3300286277818</c:v>
                </c:pt>
                <c:pt idx="79">
                  <c:v>850.2138430348018</c:v>
                </c:pt>
                <c:pt idx="80">
                  <c:v>849.098560448765</c:v>
                </c:pt>
                <c:pt idx="81">
                  <c:v>847.9841895414193</c:v>
                </c:pt>
                <c:pt idx="82">
                  <c:v>846.8707391036546</c:v>
                </c:pt>
                <c:pt idx="83">
                  <c:v>845.7582180476629</c:v>
                </c:pt>
                <c:pt idx="84">
                  <c:v>844.6466354091381</c:v>
                </c:pt>
                <c:pt idx="85">
                  <c:v>843.5360003495307</c:v>
                </c:pt>
                <c:pt idx="86">
                  <c:v>842.4263221583665</c:v>
                </c:pt>
                <c:pt idx="87">
                  <c:v>841.3176102555935</c:v>
                </c:pt>
                <c:pt idx="88">
                  <c:v>840.209874193994</c:v>
                </c:pt>
                <c:pt idx="89">
                  <c:v>839.1031236616709</c:v>
                </c:pt>
                <c:pt idx="90">
                  <c:v>837.9973684845618</c:v>
                </c:pt>
                <c:pt idx="91">
                  <c:v>836.8926186290291</c:v>
                </c:pt>
                <c:pt idx="92">
                  <c:v>835.7888842045127</c:v>
                </c:pt>
                <c:pt idx="93">
                  <c:v>834.6861754662345</c:v>
                </c:pt>
                <c:pt idx="94">
                  <c:v>833.584502817976</c:v>
                </c:pt>
                <c:pt idx="95">
                  <c:v>832.4838768149234</c:v>
                </c:pt>
                <c:pt idx="96">
                  <c:v>831.3843081665686</c:v>
                </c:pt>
                <c:pt idx="97">
                  <c:v>830.2858077396991</c:v>
                </c:pt>
                <c:pt idx="98">
                  <c:v>829.18838656144</c:v>
                </c:pt>
                <c:pt idx="99">
                  <c:v>828.0920558223888</c:v>
                </c:pt>
                <c:pt idx="100">
                  <c:v>826.9968268798129</c:v>
                </c:pt>
                <c:pt idx="101">
                  <c:v>825.9027112609301</c:v>
                </c:pt>
                <c:pt idx="102">
                  <c:v>824.8097206662815</c:v>
                </c:pt>
                <c:pt idx="103">
                  <c:v>823.7178669731643</c:v>
                </c:pt>
                <c:pt idx="104">
                  <c:v>822.6271622391741</c:v>
                </c:pt>
                <c:pt idx="105">
                  <c:v>821.5376187058214</c:v>
                </c:pt>
                <c:pt idx="106">
                  <c:v>820.4492488022493</c:v>
                </c:pt>
                <c:pt idx="107">
                  <c:v>819.3620651490319</c:v>
                </c:pt>
                <c:pt idx="108">
                  <c:v>818.2760805620919</c:v>
                </c:pt>
                <c:pt idx="109">
                  <c:v>817.1913080566928</c:v>
                </c:pt>
                <c:pt idx="110">
                  <c:v>816.1077608515498</c:v>
                </c:pt>
                <c:pt idx="111">
                  <c:v>815.0254523730537</c:v>
                </c:pt>
                <c:pt idx="112">
                  <c:v>813.9443962595797</c:v>
                </c:pt>
                <c:pt idx="113">
                  <c:v>812.8646063659371</c:v>
                </c:pt>
                <c:pt idx="114">
                  <c:v>811.7860967679189</c:v>
                </c:pt>
                <c:pt idx="115">
                  <c:v>810.7088817669783</c:v>
                </c:pt>
                <c:pt idx="116">
                  <c:v>809.6329758950333</c:v>
                </c:pt>
                <c:pt idx="117">
                  <c:v>808.5583939193862</c:v>
                </c:pt>
                <c:pt idx="118">
                  <c:v>807.4851508477932</c:v>
                </c:pt>
                <c:pt idx="119">
                  <c:v>806.4132619336606</c:v>
                </c:pt>
                <c:pt idx="120">
                  <c:v>805.3427426813923</c:v>
                </c:pt>
                <c:pt idx="121">
                  <c:v>804.2736088518659</c:v>
                </c:pt>
                <c:pt idx="122">
                  <c:v>803.205876468081</c:v>
                </c:pt>
                <c:pt idx="123">
                  <c:v>802.1395618209526</c:v>
                </c:pt>
                <c:pt idx="124">
                  <c:v>801.0746814752656</c:v>
                </c:pt>
                <c:pt idx="125">
                  <c:v>800.011252275804</c:v>
                </c:pt>
                <c:pt idx="126">
                  <c:v>798.9492913536496</c:v>
                </c:pt>
                <c:pt idx="127">
                  <c:v>797.8888161326513</c:v>
                </c:pt>
                <c:pt idx="128">
                  <c:v>796.8298443360973</c:v>
                </c:pt>
                <c:pt idx="129">
                  <c:v>795.772393993565</c:v>
                </c:pt>
                <c:pt idx="130">
                  <c:v>794.7164834479672</c:v>
                </c:pt>
                <c:pt idx="131">
                  <c:v>793.6621313628266</c:v>
                </c:pt>
                <c:pt idx="132">
                  <c:v>792.6093567297285</c:v>
                </c:pt>
                <c:pt idx="133">
                  <c:v>791.5581788760269</c:v>
                </c:pt>
                <c:pt idx="134">
                  <c:v>790.5086174727521</c:v>
                </c:pt>
                <c:pt idx="135">
                  <c:v>789.460692542777</c:v>
                </c:pt>
                <c:pt idx="136">
                  <c:v>788.4144244692161</c:v>
                </c:pt>
                <c:pt idx="137">
                  <c:v>787.3698340040764</c:v>
                </c:pt>
                <c:pt idx="138">
                  <c:v>786.3269422771882</c:v>
                </c:pt>
                <c:pt idx="139">
                  <c:v>785.2857708053893</c:v>
                </c:pt>
                <c:pt idx="140">
                  <c:v>784.2463415020061</c:v>
                </c:pt>
                <c:pt idx="141">
                  <c:v>783.2086766866282</c:v>
                </c:pt>
                <c:pt idx="142">
                  <c:v>782.1727990951827</c:v>
                </c:pt>
                <c:pt idx="143">
                  <c:v>781.138731890333</c:v>
                </c:pt>
                <c:pt idx="144">
                  <c:v>780.1064986722031</c:v>
                </c:pt>
                <c:pt idx="145">
                  <c:v>779.0761234894494</c:v>
                </c:pt>
                <c:pt idx="146">
                  <c:v>778.0476308506782</c:v>
                </c:pt>
                <c:pt idx="147">
                  <c:v>777.0210457362505</c:v>
                </c:pt>
                <c:pt idx="148">
                  <c:v>775.9963936104505</c:v>
                </c:pt>
                <c:pt idx="149">
                  <c:v>774.9737004340782</c:v>
                </c:pt>
                <c:pt idx="150">
                  <c:v>773.9529926774339</c:v>
                </c:pt>
                <c:pt idx="151">
                  <c:v>772.9342973337602</c:v>
                </c:pt>
                <c:pt idx="152">
                  <c:v>771.9176419331143</c:v>
                </c:pt>
                <c:pt idx="153">
                  <c:v>770.903054556722</c:v>
                </c:pt>
                <c:pt idx="154">
                  <c:v>769.8905638518236</c:v>
                </c:pt>
                <c:pt idx="155">
                  <c:v>768.8801990470174</c:v>
                </c:pt>
                <c:pt idx="156">
                  <c:v>767.8719899681455</c:v>
                </c:pt>
                <c:pt idx="157">
                  <c:v>766.8659670547308</c:v>
                </c:pt>
                <c:pt idx="158">
                  <c:v>765.8621613769919</c:v>
                </c:pt>
                <c:pt idx="159">
                  <c:v>764.8606046534574</c:v>
                </c:pt>
                <c:pt idx="160">
                  <c:v>763.8613292692171</c:v>
                </c:pt>
                <c:pt idx="161">
                  <c:v>762.8643682948241</c:v>
                </c:pt>
                <c:pt idx="162">
                  <c:v>761.8697555058834</c:v>
                </c:pt>
                <c:pt idx="163">
                  <c:v>760.877525403368</c:v>
                </c:pt>
                <c:pt idx="164">
                  <c:v>759.8877132346593</c:v>
                </c:pt>
                <c:pt idx="165">
                  <c:v>758.9003550154075</c:v>
                </c:pt>
                <c:pt idx="166">
                  <c:v>757.9154875521726</c:v>
                </c:pt>
                <c:pt idx="167">
                  <c:v>756.9331484659588</c:v>
                </c:pt>
                <c:pt idx="168">
                  <c:v>755.9533762166188</c:v>
                </c:pt>
                <c:pt idx="169">
                  <c:v>754.9762101282131</c:v>
                </c:pt>
                <c:pt idx="170">
                  <c:v>754.0016904153513</c:v>
                </c:pt>
                <c:pt idx="171">
                  <c:v>753.0298582105629</c:v>
                </c:pt>
                <c:pt idx="172">
                  <c:v>752.0607555927504</c:v>
                </c:pt>
                <c:pt idx="173">
                  <c:v>751.0944256167886</c:v>
                </c:pt>
                <c:pt idx="174">
                  <c:v>750.1309123442916</c:v>
                </c:pt>
                <c:pt idx="175">
                  <c:v>749.1702608756596</c:v>
                </c:pt>
                <c:pt idx="176">
                  <c:v>748.2125173834202</c:v>
                </c:pt>
                <c:pt idx="177">
                  <c:v>747.2577291469538</c:v>
                </c:pt>
                <c:pt idx="178">
                  <c:v>746.3059445886743</c:v>
                </c:pt>
                <c:pt idx="179">
                  <c:v>745.3572133117409</c:v>
                </c:pt>
                <c:pt idx="180">
                  <c:v>744.411586139368</c:v>
                </c:pt>
                <c:pt idx="181">
                  <c:v>743.4691151558322</c:v>
                </c:pt>
                <c:pt idx="182">
                  <c:v>742.5298537492677</c:v>
                </c:pt>
                <c:pt idx="183">
                  <c:v>741.5938566563309</c:v>
                </c:pt>
                <c:pt idx="184">
                  <c:v>740.6611800088604</c:v>
                </c:pt>
                <c:pt idx="185">
                  <c:v>739.7318813826159</c:v>
                </c:pt>
                <c:pt idx="186">
                  <c:v>738.8060198482422</c:v>
                </c:pt>
                <c:pt idx="187">
                  <c:v>737.8836560245518</c:v>
                </c:pt>
                <c:pt idx="188">
                  <c:v>736.9648521342842</c:v>
                </c:pt>
                <c:pt idx="189">
                  <c:v>736.0496720624806</c:v>
                </c:pt>
                <c:pt idx="190">
                  <c:v>735.1381814176043</c:v>
                </c:pt>
                <c:pt idx="191">
                  <c:v>734.230447595613</c:v>
                </c:pt>
                <c:pt idx="192">
                  <c:v>733.3265398471067</c:v>
                </c:pt>
                <c:pt idx="193">
                  <c:v>732.4265293477897</c:v>
                </c:pt>
                <c:pt idx="194">
                  <c:v>731.5304892724084</c:v>
                </c:pt>
                <c:pt idx="195">
                  <c:v>730.638494872403</c:v>
                </c:pt>
                <c:pt idx="196">
                  <c:v>729.7506235575074</c:v>
                </c:pt>
                <c:pt idx="197">
                  <c:v>728.8669549815318</c:v>
                </c:pt>
                <c:pt idx="198">
                  <c:v>727.9875711326199</c:v>
                </c:pt>
                <c:pt idx="199">
                  <c:v>727.1125564282579</c:v>
                </c:pt>
                <c:pt idx="200">
                  <c:v>726.2419978153512</c:v>
                </c:pt>
                <c:pt idx="201">
                  <c:v>725.3759848757159</c:v>
                </c:pt>
                <c:pt idx="202">
                  <c:v>724.5146099373565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Sheet3!$AM$3:$AM$70</c:f>
              <c:numCache>
                <c:ptCount val="68"/>
                <c:pt idx="0">
                  <c:v>44.96455555555555</c:v>
                </c:pt>
                <c:pt idx="1">
                  <c:v>44.90909090909091</c:v>
                </c:pt>
                <c:pt idx="2">
                  <c:v>44.81818181818181</c:v>
                </c:pt>
                <c:pt idx="3">
                  <c:v>44.72727272727272</c:v>
                </c:pt>
                <c:pt idx="4">
                  <c:v>44.636363636363626</c:v>
                </c:pt>
                <c:pt idx="5">
                  <c:v>44.54545454545453</c:v>
                </c:pt>
                <c:pt idx="6">
                  <c:v>44.454545454545446</c:v>
                </c:pt>
                <c:pt idx="7">
                  <c:v>44.36363636363635</c:v>
                </c:pt>
                <c:pt idx="8">
                  <c:v>44.27272727272726</c:v>
                </c:pt>
                <c:pt idx="9">
                  <c:v>44.181818181818166</c:v>
                </c:pt>
                <c:pt idx="10">
                  <c:v>44.09090909090907</c:v>
                </c:pt>
                <c:pt idx="11">
                  <c:v>43.999999999999986</c:v>
                </c:pt>
                <c:pt idx="12">
                  <c:v>43.90909090909089</c:v>
                </c:pt>
                <c:pt idx="13">
                  <c:v>43.8181818181818</c:v>
                </c:pt>
                <c:pt idx="14">
                  <c:v>43.727272727272705</c:v>
                </c:pt>
                <c:pt idx="15">
                  <c:v>43.63636363636361</c:v>
                </c:pt>
                <c:pt idx="16">
                  <c:v>43.54545454545452</c:v>
                </c:pt>
                <c:pt idx="17">
                  <c:v>43.45454545454543</c:v>
                </c:pt>
                <c:pt idx="18">
                  <c:v>43.36363636363634</c:v>
                </c:pt>
                <c:pt idx="19">
                  <c:v>43.272727272727245</c:v>
                </c:pt>
                <c:pt idx="20">
                  <c:v>43.18181818181815</c:v>
                </c:pt>
                <c:pt idx="21">
                  <c:v>43.09090909090906</c:v>
                </c:pt>
                <c:pt idx="22">
                  <c:v>42.99999999999997</c:v>
                </c:pt>
                <c:pt idx="23">
                  <c:v>42.90909090909088</c:v>
                </c:pt>
                <c:pt idx="24">
                  <c:v>42.818181818181785</c:v>
                </c:pt>
                <c:pt idx="25">
                  <c:v>42.72727272727269</c:v>
                </c:pt>
                <c:pt idx="26">
                  <c:v>42.6363636363636</c:v>
                </c:pt>
                <c:pt idx="27">
                  <c:v>42.545454545454504</c:v>
                </c:pt>
                <c:pt idx="28">
                  <c:v>42.45454545454542</c:v>
                </c:pt>
                <c:pt idx="29">
                  <c:v>42.363636363636324</c:v>
                </c:pt>
                <c:pt idx="30">
                  <c:v>42.27272727272723</c:v>
                </c:pt>
                <c:pt idx="31">
                  <c:v>42.18181818181814</c:v>
                </c:pt>
                <c:pt idx="32">
                  <c:v>42.090909090909044</c:v>
                </c:pt>
                <c:pt idx="33">
                  <c:v>41.99999999999996</c:v>
                </c:pt>
                <c:pt idx="34">
                  <c:v>41.909090909090864</c:v>
                </c:pt>
                <c:pt idx="35">
                  <c:v>41.81818181818177</c:v>
                </c:pt>
                <c:pt idx="36">
                  <c:v>41.72727272727268</c:v>
                </c:pt>
                <c:pt idx="37">
                  <c:v>41.63636363636358</c:v>
                </c:pt>
                <c:pt idx="38">
                  <c:v>41.54545454545449</c:v>
                </c:pt>
                <c:pt idx="39">
                  <c:v>41.4545454545454</c:v>
                </c:pt>
                <c:pt idx="40">
                  <c:v>41.36363636363631</c:v>
                </c:pt>
                <c:pt idx="41">
                  <c:v>41.27272727272722</c:v>
                </c:pt>
                <c:pt idx="42">
                  <c:v>41.18181818181812</c:v>
                </c:pt>
                <c:pt idx="43">
                  <c:v>41.09090909090903</c:v>
                </c:pt>
                <c:pt idx="44">
                  <c:v>40.99999999999994</c:v>
                </c:pt>
                <c:pt idx="45">
                  <c:v>40.90909090909085</c:v>
                </c:pt>
                <c:pt idx="46">
                  <c:v>40.818181818181756</c:v>
                </c:pt>
                <c:pt idx="47">
                  <c:v>40.72727272727266</c:v>
                </c:pt>
                <c:pt idx="48">
                  <c:v>40.63636363636357</c:v>
                </c:pt>
                <c:pt idx="49">
                  <c:v>40.545454545454476</c:v>
                </c:pt>
                <c:pt idx="50">
                  <c:v>40.45454545454539</c:v>
                </c:pt>
                <c:pt idx="51">
                  <c:v>40.363636363636296</c:v>
                </c:pt>
                <c:pt idx="52">
                  <c:v>40.2727272727272</c:v>
                </c:pt>
                <c:pt idx="53">
                  <c:v>40.18181818181811</c:v>
                </c:pt>
                <c:pt idx="54">
                  <c:v>40.090909090909015</c:v>
                </c:pt>
                <c:pt idx="55">
                  <c:v>39.99999999999993</c:v>
                </c:pt>
                <c:pt idx="56">
                  <c:v>39.909090909090835</c:v>
                </c:pt>
                <c:pt idx="57">
                  <c:v>39.81818181818174</c:v>
                </c:pt>
                <c:pt idx="58">
                  <c:v>39.72727272727265</c:v>
                </c:pt>
                <c:pt idx="59">
                  <c:v>39.636363636363555</c:v>
                </c:pt>
                <c:pt idx="60">
                  <c:v>39.54545454545446</c:v>
                </c:pt>
                <c:pt idx="61">
                  <c:v>39.454545454545375</c:v>
                </c:pt>
                <c:pt idx="62">
                  <c:v>39.36363636363628</c:v>
                </c:pt>
                <c:pt idx="63">
                  <c:v>39.27272727272719</c:v>
                </c:pt>
                <c:pt idx="64">
                  <c:v>39.181818181818095</c:v>
                </c:pt>
                <c:pt idx="65">
                  <c:v>39.090909090909</c:v>
                </c:pt>
                <c:pt idx="66">
                  <c:v>38.999999999999915</c:v>
                </c:pt>
                <c:pt idx="67">
                  <c:v>38.90909090909082</c:v>
                </c:pt>
              </c:numCache>
            </c:numRef>
          </c:xVal>
          <c:yVal>
            <c:numRef>
              <c:f>Sheet3!$AW$3:$AW$70</c:f>
              <c:numCache>
                <c:ptCount val="68"/>
                <c:pt idx="0">
                  <c:v>724.1800465412383</c:v>
                </c:pt>
                <c:pt idx="1">
                  <c:v>723.6637131976573</c:v>
                </c:pt>
                <c:pt idx="2">
                  <c:v>722.8462321383965</c:v>
                </c:pt>
                <c:pt idx="3">
                  <c:v>722.0647584357669</c:v>
                </c:pt>
                <c:pt idx="4">
                  <c:v>721.3195484654558</c:v>
                </c:pt>
                <c:pt idx="5">
                  <c:v>720.6108660737497</c:v>
                </c:pt>
                <c:pt idx="6">
                  <c:v>719.9389829018244</c:v>
                </c:pt>
                <c:pt idx="7">
                  <c:v>719.3041787292132</c:v>
                </c:pt>
                <c:pt idx="8">
                  <c:v>718.706741837875</c:v>
                </c:pt>
                <c:pt idx="9">
                  <c:v>718.1469693984949</c:v>
                </c:pt>
                <c:pt idx="10">
                  <c:v>717.6251678807026</c:v>
                </c:pt>
                <c:pt idx="11">
                  <c:v>717.1416534891722</c:v>
                </c:pt>
                <c:pt idx="12">
                  <c:v>716.6967526276543</c:v>
                </c:pt>
                <c:pt idx="13">
                  <c:v>716.2908023932794</c:v>
                </c:pt>
                <c:pt idx="14">
                  <c:v>715.9241511036452</c:v>
                </c:pt>
                <c:pt idx="15">
                  <c:v>715.5971588595169</c:v>
                </c:pt>
                <c:pt idx="16">
                  <c:v>715.3101981462255</c:v>
                </c:pt>
                <c:pt idx="17">
                  <c:v>715.0636544771949</c:v>
                </c:pt>
                <c:pt idx="18">
                  <c:v>714.8579270834298</c:v>
                </c:pt>
                <c:pt idx="19">
                  <c:v>714.6934296531916</c:v>
                </c:pt>
                <c:pt idx="20">
                  <c:v>714.5705911265673</c:v>
                </c:pt>
                <c:pt idx="21">
                  <c:v>714.4898565502524</c:v>
                </c:pt>
                <c:pt idx="22">
                  <c:v>714.4516879984142</c:v>
                </c:pt>
                <c:pt idx="23">
                  <c:v>714.4565655662534</c:v>
                </c:pt>
                <c:pt idx="24">
                  <c:v>714.504988443771</c:v>
                </c:pt>
                <c:pt idx="25">
                  <c:v>714.5974760780591</c:v>
                </c:pt>
                <c:pt idx="26">
                  <c:v>714.7345694336649</c:v>
                </c:pt>
                <c:pt idx="27">
                  <c:v>714.9168323617622</c:v>
                </c:pt>
                <c:pt idx="28">
                  <c:v>715.1448530903752</c:v>
                </c:pt>
                <c:pt idx="29">
                  <c:v>715.419245849583</c:v>
                </c:pt>
                <c:pt idx="30">
                  <c:v>715.7406526476691</c:v>
                </c:pt>
                <c:pt idx="31">
                  <c:v>716.1097452165191</c:v>
                </c:pt>
                <c:pt idx="32">
                  <c:v>716.5272271473389</c:v>
                </c:pt>
                <c:pt idx="33">
                  <c:v>716.9938362410827</c:v>
                </c:pt>
                <c:pt idx="34">
                  <c:v>717.5103471018474</c:v>
                </c:pt>
                <c:pt idx="35">
                  <c:v>718.077574006196</c:v>
                </c:pt>
                <c:pt idx="36">
                  <c:v>718.6963740869669</c:v>
                </c:pt>
                <c:pt idx="37">
                  <c:v>719.3676508769059</c:v>
                </c:pt>
                <c:pt idx="38">
                  <c:v>720.0923582656715</c:v>
                </c:pt>
                <c:pt idx="39">
                  <c:v>720.8715049338183</c:v>
                </c:pt>
                <c:pt idx="40">
                  <c:v>721.7061593397218</c:v>
                </c:pt>
                <c:pt idx="41">
                  <c:v>722.5974553506535</c:v>
                </c:pt>
                <c:pt idx="42">
                  <c:v>723.5465986282932</c:v>
                </c:pt>
                <c:pt idx="43">
                  <c:v>724.5548739028989</c:v>
                </c:pt>
                <c:pt idx="44">
                  <c:v>725.6236533006324</c:v>
                </c:pt>
                <c:pt idx="45">
                  <c:v>726.7544059273076</c:v>
                </c:pt>
                <c:pt idx="46">
                  <c:v>727.9487089618267</c:v>
                </c:pt>
                <c:pt idx="47">
                  <c:v>729.2082605777522</c:v>
                </c:pt>
                <c:pt idx="48">
                  <c:v>730.5348950975012</c:v>
                </c:pt>
                <c:pt idx="49">
                  <c:v>731.9306008984863</c:v>
                </c:pt>
                <c:pt idx="50">
                  <c:v>733.397541746046</c:v>
                </c:pt>
                <c:pt idx="51">
                  <c:v>734.9380824417188</c:v>
                </c:pt>
                <c:pt idx="52">
                  <c:v>736.5548199739225</c:v>
                </c:pt>
                <c:pt idx="53">
                  <c:v>738.2506217829794</c:v>
                </c:pt>
                <c:pt idx="54">
                  <c:v>740.0286733694232</c:v>
                </c:pt>
                <c:pt idx="55">
                  <c:v>741.8925383918504</c:v>
                </c:pt>
                <c:pt idx="56">
                  <c:v>743.8462358002449</c:v>
                </c:pt>
                <c:pt idx="57">
                  <c:v>745.8943407519965</c:v>
                </c:pt>
                <c:pt idx="58">
                  <c:v>748.0421196422424</c:v>
                </c:pt>
                <c:pt idx="59">
                  <c:v>750.2957156599277</c:v>
                </c:pt>
                <c:pt idx="60">
                  <c:v>752.6624121071202</c:v>
                </c:pt>
                <c:pt idx="61">
                  <c:v>755.1510211672667</c:v>
                </c:pt>
                <c:pt idx="62">
                  <c:v>757.7724873635095</c:v>
                </c:pt>
                <c:pt idx="63">
                  <c:v>760.5408877043807</c:v>
                </c:pt>
                <c:pt idx="64">
                  <c:v>763.4752452573415</c:v>
                </c:pt>
                <c:pt idx="65">
                  <c:v>766.6032838936993</c:v>
                </c:pt>
                <c:pt idx="66">
                  <c:v>769.9711285389127</c:v>
                </c:pt>
                <c:pt idx="67">
                  <c:v>773.6851315770277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Sheet3!$U$3:$U$26</c:f>
              <c:numCache>
                <c:ptCount val="24"/>
                <c:pt idx="0">
                  <c:v>38.888888888888886</c:v>
                </c:pt>
                <c:pt idx="1">
                  <c:v>38.81818181818182</c:v>
                </c:pt>
                <c:pt idx="2">
                  <c:v>38.72727272727273</c:v>
                </c:pt>
                <c:pt idx="3">
                  <c:v>38.63636363636363</c:v>
                </c:pt>
                <c:pt idx="4">
                  <c:v>38.54545454545454</c:v>
                </c:pt>
                <c:pt idx="5">
                  <c:v>38.454545454545446</c:v>
                </c:pt>
                <c:pt idx="6">
                  <c:v>38.36363636363636</c:v>
                </c:pt>
                <c:pt idx="7">
                  <c:v>38.272727272727266</c:v>
                </c:pt>
                <c:pt idx="8">
                  <c:v>38.18181818181817</c:v>
                </c:pt>
                <c:pt idx="9">
                  <c:v>38.09090909090908</c:v>
                </c:pt>
                <c:pt idx="10">
                  <c:v>37.999999999999986</c:v>
                </c:pt>
                <c:pt idx="11">
                  <c:v>37.90909090909089</c:v>
                </c:pt>
                <c:pt idx="12">
                  <c:v>37.818181818181806</c:v>
                </c:pt>
                <c:pt idx="13">
                  <c:v>37.72727272727271</c:v>
                </c:pt>
                <c:pt idx="14">
                  <c:v>37.63636363636362</c:v>
                </c:pt>
                <c:pt idx="15">
                  <c:v>37.545454545454525</c:v>
                </c:pt>
                <c:pt idx="16">
                  <c:v>37.45454545454543</c:v>
                </c:pt>
                <c:pt idx="17">
                  <c:v>37.363636363636346</c:v>
                </c:pt>
                <c:pt idx="18">
                  <c:v>37.27272727272725</c:v>
                </c:pt>
                <c:pt idx="19">
                  <c:v>37.18181818181816</c:v>
                </c:pt>
                <c:pt idx="20">
                  <c:v>37.090909090909065</c:v>
                </c:pt>
                <c:pt idx="21">
                  <c:v>36.99999999999997</c:v>
                </c:pt>
                <c:pt idx="22">
                  <c:v>36.90909090909088</c:v>
                </c:pt>
                <c:pt idx="23">
                  <c:v>36.81818181818179</c:v>
                </c:pt>
              </c:numCache>
            </c:numRef>
          </c:xVal>
          <c:yVal>
            <c:numRef>
              <c:f>Sheet3!$AC$3:$AC$26</c:f>
              <c:numCache>
                <c:ptCount val="24"/>
                <c:pt idx="0">
                  <c:v>774.5966016052348</c:v>
                </c:pt>
                <c:pt idx="1">
                  <c:v>777.9669099682837</c:v>
                </c:pt>
                <c:pt idx="2">
                  <c:v>782.2742252998651</c:v>
                </c:pt>
                <c:pt idx="3">
                  <c:v>786.5522419777626</c:v>
                </c:pt>
                <c:pt idx="4">
                  <c:v>790.8008294127098</c:v>
                </c:pt>
                <c:pt idx="5">
                  <c:v>795.0198536709618</c:v>
                </c:pt>
                <c:pt idx="6">
                  <c:v>799.2091773493994</c:v>
                </c:pt>
                <c:pt idx="7">
                  <c:v>803.3686594443325</c:v>
                </c:pt>
                <c:pt idx="8">
                  <c:v>807.4981552136105</c:v>
                </c:pt>
                <c:pt idx="9">
                  <c:v>811.5975160315825</c:v>
                </c:pt>
                <c:pt idx="10">
                  <c:v>815.6665892364417</c:v>
                </c:pt>
                <c:pt idx="11">
                  <c:v>819.7052179694583</c:v>
                </c:pt>
                <c:pt idx="12">
                  <c:v>823.7132410055115</c:v>
                </c:pt>
                <c:pt idx="13">
                  <c:v>827.6904925743593</c:v>
                </c:pt>
                <c:pt idx="14">
                  <c:v>831.6368021719668</c:v>
                </c:pt>
                <c:pt idx="15">
                  <c:v>835.5519943611962</c:v>
                </c:pt>
                <c:pt idx="16">
                  <c:v>839.4358885610791</c:v>
                </c:pt>
                <c:pt idx="17">
                  <c:v>843.2882988238653</c:v>
                </c:pt>
                <c:pt idx="18">
                  <c:v>847.1090335988683</c:v>
                </c:pt>
                <c:pt idx="19">
                  <c:v>850.8978954821832</c:v>
                </c:pt>
                <c:pt idx="20">
                  <c:v>854.6546809511265</c:v>
                </c:pt>
                <c:pt idx="21">
                  <c:v>858.3791800822328</c:v>
                </c:pt>
                <c:pt idx="22">
                  <c:v>862.0711762514807</c:v>
                </c:pt>
                <c:pt idx="23">
                  <c:v>865.7304458153158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Sheet3!$AX$3:$AX$56</c:f>
              <c:numCache>
                <c:ptCount val="54"/>
                <c:pt idx="0">
                  <c:v>36.72727272727272</c:v>
                </c:pt>
                <c:pt idx="1">
                  <c:v>36.63636363636363</c:v>
                </c:pt>
                <c:pt idx="2">
                  <c:v>36.54545454545454</c:v>
                </c:pt>
                <c:pt idx="3">
                  <c:v>36.454545454545446</c:v>
                </c:pt>
                <c:pt idx="4">
                  <c:v>36.36363636363635</c:v>
                </c:pt>
                <c:pt idx="5">
                  <c:v>36.27272727272726</c:v>
                </c:pt>
                <c:pt idx="6">
                  <c:v>36.18181818181817</c:v>
                </c:pt>
                <c:pt idx="7">
                  <c:v>36.09090909090908</c:v>
                </c:pt>
                <c:pt idx="8">
                  <c:v>35.999999999999986</c:v>
                </c:pt>
                <c:pt idx="9">
                  <c:v>35.90909090909089</c:v>
                </c:pt>
                <c:pt idx="10">
                  <c:v>35.8181818181818</c:v>
                </c:pt>
                <c:pt idx="11">
                  <c:v>35.72727272727271</c:v>
                </c:pt>
                <c:pt idx="12">
                  <c:v>35.63636363636362</c:v>
                </c:pt>
                <c:pt idx="13">
                  <c:v>35.545454545454525</c:v>
                </c:pt>
                <c:pt idx="14">
                  <c:v>35.45454545454543</c:v>
                </c:pt>
                <c:pt idx="15">
                  <c:v>35.36363636363634</c:v>
                </c:pt>
                <c:pt idx="16">
                  <c:v>35.272727272727245</c:v>
                </c:pt>
                <c:pt idx="17">
                  <c:v>35.18181818181816</c:v>
                </c:pt>
                <c:pt idx="18">
                  <c:v>35.090909090909065</c:v>
                </c:pt>
                <c:pt idx="19">
                  <c:v>34.99999999999997</c:v>
                </c:pt>
                <c:pt idx="20">
                  <c:v>34.90909090909088</c:v>
                </c:pt>
                <c:pt idx="21">
                  <c:v>34.818181818181785</c:v>
                </c:pt>
                <c:pt idx="22">
                  <c:v>34.7272727272727</c:v>
                </c:pt>
                <c:pt idx="23">
                  <c:v>34.636363636363605</c:v>
                </c:pt>
                <c:pt idx="24">
                  <c:v>34.54545454545451</c:v>
                </c:pt>
                <c:pt idx="25">
                  <c:v>34.45454545454542</c:v>
                </c:pt>
                <c:pt idx="26">
                  <c:v>34.363636363636324</c:v>
                </c:pt>
                <c:pt idx="27">
                  <c:v>34.27272727272723</c:v>
                </c:pt>
                <c:pt idx="28">
                  <c:v>34.181818181818144</c:v>
                </c:pt>
                <c:pt idx="29">
                  <c:v>34.09090909090905</c:v>
                </c:pt>
                <c:pt idx="30">
                  <c:v>33.99999999999996</c:v>
                </c:pt>
                <c:pt idx="31">
                  <c:v>33.909090909090864</c:v>
                </c:pt>
                <c:pt idx="32">
                  <c:v>33.81818181818177</c:v>
                </c:pt>
                <c:pt idx="33">
                  <c:v>33.727272727272684</c:v>
                </c:pt>
                <c:pt idx="34">
                  <c:v>33.63636363636359</c:v>
                </c:pt>
                <c:pt idx="35">
                  <c:v>33.5454545454545</c:v>
                </c:pt>
                <c:pt idx="36">
                  <c:v>33.4545454545454</c:v>
                </c:pt>
                <c:pt idx="37">
                  <c:v>33.36363636363631</c:v>
                </c:pt>
                <c:pt idx="38">
                  <c:v>33.27272727272722</c:v>
                </c:pt>
                <c:pt idx="39">
                  <c:v>33.18181818181813</c:v>
                </c:pt>
                <c:pt idx="40">
                  <c:v>33.09090909090904</c:v>
                </c:pt>
                <c:pt idx="41">
                  <c:v>32.99999999999994</c:v>
                </c:pt>
                <c:pt idx="42">
                  <c:v>32.90909090909085</c:v>
                </c:pt>
                <c:pt idx="43">
                  <c:v>32.818181818181756</c:v>
                </c:pt>
                <c:pt idx="44">
                  <c:v>32.72727272727267</c:v>
                </c:pt>
                <c:pt idx="45">
                  <c:v>32.636363636363576</c:v>
                </c:pt>
                <c:pt idx="46">
                  <c:v>32.54545454545448</c:v>
                </c:pt>
                <c:pt idx="47">
                  <c:v>32.45454545454539</c:v>
                </c:pt>
                <c:pt idx="48">
                  <c:v>32.363636363636296</c:v>
                </c:pt>
                <c:pt idx="49">
                  <c:v>32.2727272727272</c:v>
                </c:pt>
                <c:pt idx="50">
                  <c:v>32.181818181818116</c:v>
                </c:pt>
                <c:pt idx="51">
                  <c:v>32.09090909090902</c:v>
                </c:pt>
                <c:pt idx="52">
                  <c:v>31.99999999999993</c:v>
                </c:pt>
                <c:pt idx="53">
                  <c:v>31.909090909090835</c:v>
                </c:pt>
              </c:numCache>
            </c:numRef>
          </c:xVal>
          <c:yVal>
            <c:numRef>
              <c:f>Sheet3!$BH$3:$BH$56</c:f>
              <c:numCache>
                <c:ptCount val="54"/>
                <c:pt idx="0">
                  <c:v>869.346061860716</c:v>
                </c:pt>
                <c:pt idx="1">
                  <c:v>872.8845759429074</c:v>
                </c:pt>
                <c:pt idx="2">
                  <c:v>876.3431263422891</c:v>
                </c:pt>
                <c:pt idx="3">
                  <c:v>879.7211764070382</c:v>
                </c:pt>
                <c:pt idx="4">
                  <c:v>883.0181711971223</c:v>
                </c:pt>
                <c:pt idx="5">
                  <c:v>886.233536529552</c:v>
                </c:pt>
                <c:pt idx="6">
                  <c:v>889.3666779544279</c:v>
                </c:pt>
                <c:pt idx="7">
                  <c:v>892.4169796552146</c:v>
                </c:pt>
                <c:pt idx="8">
                  <c:v>895.3838032659617</c:v>
                </c:pt>
                <c:pt idx="9">
                  <c:v>898.2664865973219</c:v>
                </c:pt>
                <c:pt idx="10">
                  <c:v>901.0643422621927</c:v>
                </c:pt>
                <c:pt idx="11">
                  <c:v>903.7766561906666</c:v>
                </c:pt>
                <c:pt idx="12">
                  <c:v>906.4026860226825</c:v>
                </c:pt>
                <c:pt idx="13">
                  <c:v>908.9416593652111</c:v>
                </c:pt>
                <c:pt idx="14">
                  <c:v>911.392771899073</c:v>
                </c:pt>
                <c:pt idx="15">
                  <c:v>913.7551853184052</c:v>
                </c:pt>
                <c:pt idx="16">
                  <c:v>916.0280250834498</c:v>
                </c:pt>
                <c:pt idx="17">
                  <c:v>918.2103779644947</c:v>
                </c:pt>
                <c:pt idx="18">
                  <c:v>920.3012893515147</c:v>
                </c:pt>
                <c:pt idx="19">
                  <c:v>922.2997603002011</c:v>
                </c:pt>
                <c:pt idx="20">
                  <c:v>924.204744280463</c:v>
                </c:pt>
                <c:pt idx="21">
                  <c:v>926.0151435879491</c:v>
                </c:pt>
                <c:pt idx="22">
                  <c:v>927.729805372699</c:v>
                </c:pt>
                <c:pt idx="23">
                  <c:v>929.3475172310343</c:v>
                </c:pt>
                <c:pt idx="24">
                  <c:v>930.8670022973467</c:v>
                </c:pt>
                <c:pt idx="25">
                  <c:v>932.2869137608409</c:v>
                </c:pt>
                <c:pt idx="26">
                  <c:v>933.6058287181083</c:v>
                </c:pt>
                <c:pt idx="27">
                  <c:v>934.8222412550076</c:v>
                </c:pt>
                <c:pt idx="28">
                  <c:v>935.9345546296552</c:v>
                </c:pt>
                <c:pt idx="29">
                  <c:v>936.9410724013893</c:v>
                </c:pt>
                <c:pt idx="30">
                  <c:v>937.8399883165492</c:v>
                </c:pt>
                <c:pt idx="31">
                  <c:v>938.6293747188495</c:v>
                </c:pt>
                <c:pt idx="32">
                  <c:v>939.3071691968013</c:v>
                </c:pt>
                <c:pt idx="33">
                  <c:v>939.8711591092936</c:v>
                </c:pt>
                <c:pt idx="34">
                  <c:v>940.3189635369234</c:v>
                </c:pt>
                <c:pt idx="35">
                  <c:v>940.6480120831854</c:v>
                </c:pt>
                <c:pt idx="36">
                  <c:v>940.8555197840751</c:v>
                </c:pt>
                <c:pt idx="37">
                  <c:v>940.9384571598443</c:v>
                </c:pt>
                <c:pt idx="38">
                  <c:v>940.8935141326444</c:v>
                </c:pt>
                <c:pt idx="39">
                  <c:v>940.7170560988652</c:v>
                </c:pt>
                <c:pt idx="40">
                  <c:v>940.4050698233707</c:v>
                </c:pt>
                <c:pt idx="41">
                  <c:v>939.9530959155088</c:v>
                </c:pt>
                <c:pt idx="42">
                  <c:v>939.3561432902893</c:v>
                </c:pt>
                <c:pt idx="43">
                  <c:v>938.6085789349493</c:v>
                </c:pt>
                <c:pt idx="44">
                  <c:v>937.7039830006911</c:v>
                </c:pt>
                <c:pt idx="45">
                  <c:v>936.6349538189937</c:v>
                </c:pt>
                <c:pt idx="46">
                  <c:v>935.392838153889</c:v>
                </c:pt>
                <c:pt idx="47">
                  <c:v>933.9673452604974</c:v>
                </c:pt>
                <c:pt idx="48">
                  <c:v>932.3459712231341</c:v>
                </c:pt>
                <c:pt idx="49">
                  <c:v>930.5130935760909</c:v>
                </c:pt>
                <c:pt idx="50">
                  <c:v>928.4484441295485</c:v>
                </c:pt>
                <c:pt idx="51">
                  <c:v>926.1242696616735</c:v>
                </c:pt>
                <c:pt idx="52">
                  <c:v>923.499219919205</c:v>
                </c:pt>
                <c:pt idx="53">
                  <c:v>920.5013608733072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Sheet3!$AD$3:$AD$104</c:f>
              <c:numCache>
                <c:ptCount val="102"/>
                <c:pt idx="0">
                  <c:v>31.818181818181817</c:v>
                </c:pt>
                <c:pt idx="1">
                  <c:v>31.727272727272723</c:v>
                </c:pt>
                <c:pt idx="2">
                  <c:v>31.63636363636363</c:v>
                </c:pt>
                <c:pt idx="3">
                  <c:v>31.54545454545454</c:v>
                </c:pt>
                <c:pt idx="4">
                  <c:v>31.454545454545446</c:v>
                </c:pt>
                <c:pt idx="5">
                  <c:v>31.363636363636356</c:v>
                </c:pt>
                <c:pt idx="6">
                  <c:v>31.272727272727263</c:v>
                </c:pt>
                <c:pt idx="7">
                  <c:v>31.18181818181817</c:v>
                </c:pt>
                <c:pt idx="8">
                  <c:v>31.09090909090908</c:v>
                </c:pt>
                <c:pt idx="9">
                  <c:v>30.999999999999986</c:v>
                </c:pt>
                <c:pt idx="10">
                  <c:v>30.909090909090892</c:v>
                </c:pt>
                <c:pt idx="11">
                  <c:v>30.818181818181802</c:v>
                </c:pt>
                <c:pt idx="12">
                  <c:v>30.72727272727271</c:v>
                </c:pt>
                <c:pt idx="13">
                  <c:v>30.636363636363615</c:v>
                </c:pt>
                <c:pt idx="14">
                  <c:v>30.545454545454525</c:v>
                </c:pt>
                <c:pt idx="15">
                  <c:v>30.454545454545432</c:v>
                </c:pt>
                <c:pt idx="16">
                  <c:v>30.363636363636342</c:v>
                </c:pt>
                <c:pt idx="17">
                  <c:v>30.27272727272725</c:v>
                </c:pt>
                <c:pt idx="18">
                  <c:v>30.181818181818155</c:v>
                </c:pt>
                <c:pt idx="19">
                  <c:v>30.090909090909065</c:v>
                </c:pt>
                <c:pt idx="20">
                  <c:v>29.99999999999997</c:v>
                </c:pt>
                <c:pt idx="21">
                  <c:v>29.909090909090878</c:v>
                </c:pt>
                <c:pt idx="22">
                  <c:v>29.818181818181788</c:v>
                </c:pt>
                <c:pt idx="23">
                  <c:v>29.727272727272695</c:v>
                </c:pt>
                <c:pt idx="24">
                  <c:v>29.636363636363605</c:v>
                </c:pt>
                <c:pt idx="25">
                  <c:v>29.54545454545451</c:v>
                </c:pt>
                <c:pt idx="26">
                  <c:v>29.454545454545418</c:v>
                </c:pt>
                <c:pt idx="27">
                  <c:v>29.363636363636328</c:v>
                </c:pt>
                <c:pt idx="28">
                  <c:v>29.272727272727234</c:v>
                </c:pt>
                <c:pt idx="29">
                  <c:v>29.18181818181814</c:v>
                </c:pt>
                <c:pt idx="30">
                  <c:v>29.09090909090905</c:v>
                </c:pt>
                <c:pt idx="31">
                  <c:v>28.999999999999957</c:v>
                </c:pt>
                <c:pt idx="32">
                  <c:v>28.909090909090864</c:v>
                </c:pt>
                <c:pt idx="33">
                  <c:v>28.818181818181774</c:v>
                </c:pt>
                <c:pt idx="34">
                  <c:v>28.72727272727268</c:v>
                </c:pt>
                <c:pt idx="35">
                  <c:v>28.63636363636359</c:v>
                </c:pt>
                <c:pt idx="36">
                  <c:v>28.545454545454497</c:v>
                </c:pt>
                <c:pt idx="37">
                  <c:v>28.454545454545404</c:v>
                </c:pt>
                <c:pt idx="38">
                  <c:v>28.363636363636314</c:v>
                </c:pt>
                <c:pt idx="39">
                  <c:v>28.27272727272722</c:v>
                </c:pt>
                <c:pt idx="40">
                  <c:v>28.181818181818127</c:v>
                </c:pt>
                <c:pt idx="41">
                  <c:v>28.090909090909037</c:v>
                </c:pt>
                <c:pt idx="42">
                  <c:v>27.999999999999943</c:v>
                </c:pt>
                <c:pt idx="43">
                  <c:v>27.90909090909085</c:v>
                </c:pt>
                <c:pt idx="44">
                  <c:v>27.81818181818176</c:v>
                </c:pt>
                <c:pt idx="45">
                  <c:v>27.727272727272666</c:v>
                </c:pt>
                <c:pt idx="46">
                  <c:v>27.636363636363576</c:v>
                </c:pt>
                <c:pt idx="47">
                  <c:v>27.545454545454483</c:v>
                </c:pt>
                <c:pt idx="48">
                  <c:v>27.45454545454539</c:v>
                </c:pt>
                <c:pt idx="49">
                  <c:v>27.3636363636363</c:v>
                </c:pt>
                <c:pt idx="50">
                  <c:v>27.272727272727206</c:v>
                </c:pt>
                <c:pt idx="51">
                  <c:v>27.181818181818112</c:v>
                </c:pt>
                <c:pt idx="52">
                  <c:v>27.090909090909022</c:v>
                </c:pt>
                <c:pt idx="53">
                  <c:v>26.99999999999993</c:v>
                </c:pt>
                <c:pt idx="54">
                  <c:v>26.909090909090835</c:v>
                </c:pt>
                <c:pt idx="55">
                  <c:v>26.818181818181746</c:v>
                </c:pt>
                <c:pt idx="56">
                  <c:v>26.727272727272652</c:v>
                </c:pt>
                <c:pt idx="57">
                  <c:v>26.636363636363562</c:v>
                </c:pt>
                <c:pt idx="58">
                  <c:v>26.54545454545447</c:v>
                </c:pt>
                <c:pt idx="59">
                  <c:v>26.454545454545375</c:v>
                </c:pt>
                <c:pt idx="60">
                  <c:v>26.363636363636285</c:v>
                </c:pt>
                <c:pt idx="61">
                  <c:v>26.27272727272719</c:v>
                </c:pt>
                <c:pt idx="62">
                  <c:v>26.181818181818098</c:v>
                </c:pt>
                <c:pt idx="63">
                  <c:v>26.09090909090901</c:v>
                </c:pt>
                <c:pt idx="64">
                  <c:v>25.999999999999915</c:v>
                </c:pt>
                <c:pt idx="65">
                  <c:v>25.909090909090825</c:v>
                </c:pt>
                <c:pt idx="66">
                  <c:v>25.81818181818173</c:v>
                </c:pt>
                <c:pt idx="67">
                  <c:v>25.727272727272638</c:v>
                </c:pt>
                <c:pt idx="68">
                  <c:v>25.636363636363548</c:v>
                </c:pt>
                <c:pt idx="69">
                  <c:v>25.545454545454454</c:v>
                </c:pt>
                <c:pt idx="70">
                  <c:v>25.45454545454536</c:v>
                </c:pt>
                <c:pt idx="71">
                  <c:v>25.36363636363627</c:v>
                </c:pt>
                <c:pt idx="72">
                  <c:v>25.272727272727177</c:v>
                </c:pt>
                <c:pt idx="73">
                  <c:v>25.181818181818084</c:v>
                </c:pt>
                <c:pt idx="74">
                  <c:v>25.090909090908994</c:v>
                </c:pt>
                <c:pt idx="75">
                  <c:v>24.9999999999999</c:v>
                </c:pt>
                <c:pt idx="76">
                  <c:v>24.90909090909081</c:v>
                </c:pt>
                <c:pt idx="77">
                  <c:v>24.818181818181717</c:v>
                </c:pt>
                <c:pt idx="78">
                  <c:v>24.727272727272624</c:v>
                </c:pt>
                <c:pt idx="79">
                  <c:v>24.636363636363534</c:v>
                </c:pt>
                <c:pt idx="80">
                  <c:v>24.54545454545444</c:v>
                </c:pt>
                <c:pt idx="81">
                  <c:v>24.454545454545347</c:v>
                </c:pt>
                <c:pt idx="82">
                  <c:v>24.363636363636257</c:v>
                </c:pt>
                <c:pt idx="83">
                  <c:v>24.272727272727163</c:v>
                </c:pt>
                <c:pt idx="84">
                  <c:v>24.18181818181807</c:v>
                </c:pt>
                <c:pt idx="85">
                  <c:v>24.09090909090898</c:v>
                </c:pt>
                <c:pt idx="86">
                  <c:v>23.999999999999886</c:v>
                </c:pt>
                <c:pt idx="87">
                  <c:v>23.909090909090796</c:v>
                </c:pt>
                <c:pt idx="88">
                  <c:v>23.818181818181703</c:v>
                </c:pt>
                <c:pt idx="89">
                  <c:v>23.72727272727261</c:v>
                </c:pt>
                <c:pt idx="90">
                  <c:v>23.63636363636352</c:v>
                </c:pt>
                <c:pt idx="91">
                  <c:v>23.545454545454426</c:v>
                </c:pt>
                <c:pt idx="92">
                  <c:v>23.454545454545332</c:v>
                </c:pt>
                <c:pt idx="93">
                  <c:v>23.363636363636243</c:v>
                </c:pt>
                <c:pt idx="94">
                  <c:v>23.27272727272715</c:v>
                </c:pt>
                <c:pt idx="95">
                  <c:v>23.181818181818056</c:v>
                </c:pt>
                <c:pt idx="96">
                  <c:v>23.090909090908966</c:v>
                </c:pt>
                <c:pt idx="97">
                  <c:v>22.999999999999872</c:v>
                </c:pt>
                <c:pt idx="98">
                  <c:v>22.909090909090782</c:v>
                </c:pt>
                <c:pt idx="99">
                  <c:v>22.81818181818169</c:v>
                </c:pt>
                <c:pt idx="100">
                  <c:v>22.727272727272595</c:v>
                </c:pt>
                <c:pt idx="101">
                  <c:v>22.636363636363505</c:v>
                </c:pt>
              </c:numCache>
            </c:numRef>
          </c:xVal>
          <c:yVal>
            <c:numRef>
              <c:f>Sheet3!$AL$3:$AL$104</c:f>
              <c:numCache>
                <c:ptCount val="102"/>
                <c:pt idx="0">
                  <c:v>916.9278556830034</c:v>
                </c:pt>
                <c:pt idx="1">
                  <c:v>912.6595434634953</c:v>
                </c:pt>
                <c:pt idx="2">
                  <c:v>908.4026816099943</c:v>
                </c:pt>
                <c:pt idx="3">
                  <c:v>904.1572891390724</c:v>
                </c:pt>
                <c:pt idx="4">
                  <c:v>899.9233855565919</c:v>
                </c:pt>
                <c:pt idx="5">
                  <c:v>895.7009908744132</c:v>
                </c:pt>
                <c:pt idx="6">
                  <c:v>891.4901256278049</c:v>
                </c:pt>
                <c:pt idx="7">
                  <c:v>887.2908108936238</c:v>
                </c:pt>
                <c:pt idx="8">
                  <c:v>883.1030683092894</c:v>
                </c:pt>
                <c:pt idx="9">
                  <c:v>878.9269200925874</c:v>
                </c:pt>
                <c:pt idx="10">
                  <c:v>874.7623890623698</c:v>
                </c:pt>
                <c:pt idx="11">
                  <c:v>870.6094986601842</c:v>
                </c:pt>
                <c:pt idx="12">
                  <c:v>866.4682729728796</c:v>
                </c:pt>
                <c:pt idx="13">
                  <c:v>862.3387367562611</c:v>
                </c:pt>
                <c:pt idx="14">
                  <c:v>858.2209154598372</c:v>
                </c:pt>
                <c:pt idx="15">
                  <c:v>854.1148352527218</c:v>
                </c:pt>
                <c:pt idx="16">
                  <c:v>850.0205230507693</c:v>
                </c:pt>
                <c:pt idx="17">
                  <c:v>845.9380065450009</c:v>
                </c:pt>
                <c:pt idx="18">
                  <c:v>841.8673142314053</c:v>
                </c:pt>
                <c:pt idx="19">
                  <c:v>837.8084754421901</c:v>
                </c:pt>
                <c:pt idx="20">
                  <c:v>833.7615203785756</c:v>
                </c:pt>
                <c:pt idx="21">
                  <c:v>829.7264801452238</c:v>
                </c:pt>
                <c:pt idx="22">
                  <c:v>825.703386786392</c:v>
                </c:pt>
                <c:pt idx="23">
                  <c:v>821.6922733239373</c:v>
                </c:pt>
                <c:pt idx="24">
                  <c:v>817.693173797267</c:v>
                </c:pt>
                <c:pt idx="25">
                  <c:v>813.7061233053718</c:v>
                </c:pt>
                <c:pt idx="26">
                  <c:v>809.7311580510695</c:v>
                </c:pt>
                <c:pt idx="27">
                  <c:v>805.7683153876019</c:v>
                </c:pt>
                <c:pt idx="28">
                  <c:v>801.8176338677412</c:v>
                </c:pt>
                <c:pt idx="29">
                  <c:v>797.8791532955706</c:v>
                </c:pt>
                <c:pt idx="30">
                  <c:v>793.9529147811179</c:v>
                </c:pt>
                <c:pt idx="31">
                  <c:v>790.0389607980378</c:v>
                </c:pt>
                <c:pt idx="32">
                  <c:v>786.1373352445546</c:v>
                </c:pt>
                <c:pt idx="33">
                  <c:v>782.2480835078827</c:v>
                </c:pt>
                <c:pt idx="34">
                  <c:v>778.3712525323826</c:v>
                </c:pt>
                <c:pt idx="35">
                  <c:v>774.5068908917171</c:v>
                </c:pt>
                <c:pt idx="36">
                  <c:v>770.6550488652852</c:v>
                </c:pt>
                <c:pt idx="37">
                  <c:v>766.81577851927</c:v>
                </c:pt>
                <c:pt idx="38">
                  <c:v>762.9891337926223</c:v>
                </c:pt>
                <c:pt idx="39">
                  <c:v>759.1751705883702</c:v>
                </c:pt>
                <c:pt idx="40">
                  <c:v>755.3739468706574</c:v>
                </c:pt>
                <c:pt idx="41">
                  <c:v>751.5855227679453</c:v>
                </c:pt>
                <c:pt idx="42">
                  <c:v>747.809960682888</c:v>
                </c:pt>
                <c:pt idx="43">
                  <c:v>744.0473254093977</c:v>
                </c:pt>
                <c:pt idx="44">
                  <c:v>740.2976842574872</c:v>
                </c:pt>
                <c:pt idx="45">
                  <c:v>736.5611071865446</c:v>
                </c:pt>
                <c:pt idx="46">
                  <c:v>732.8376669477417</c:v>
                </c:pt>
                <c:pt idx="47">
                  <c:v>729.1274392363486</c:v>
                </c:pt>
                <c:pt idx="48">
                  <c:v>725.4305028548351</c:v>
                </c:pt>
                <c:pt idx="49">
                  <c:v>721.7469398876901</c:v>
                </c:pt>
                <c:pt idx="50">
                  <c:v>718.0768358890286</c:v>
                </c:pt>
                <c:pt idx="51">
                  <c:v>714.4202800841553</c:v>
                </c:pt>
                <c:pt idx="52">
                  <c:v>710.777365586368</c:v>
                </c:pt>
                <c:pt idx="53">
                  <c:v>707.148189630474</c:v>
                </c:pt>
                <c:pt idx="54">
                  <c:v>703.5328538246151</c:v>
                </c:pt>
                <c:pt idx="55">
                  <c:v>699.9314644222115</c:v>
                </c:pt>
                <c:pt idx="56">
                  <c:v>696.3441326160541</c:v>
                </c:pt>
                <c:pt idx="57">
                  <c:v>692.7709748568075</c:v>
                </c:pt>
                <c:pt idx="58">
                  <c:v>689.2121131984836</c:v>
                </c:pt>
                <c:pt idx="59">
                  <c:v>685.6676756737742</c:v>
                </c:pt>
                <c:pt idx="60">
                  <c:v>682.1377967024987</c:v>
                </c:pt>
                <c:pt idx="61">
                  <c:v>678.6226175368683</c:v>
                </c:pt>
                <c:pt idx="62">
                  <c:v>675.1222867477779</c:v>
                </c:pt>
                <c:pt idx="63">
                  <c:v>671.6369607569216</c:v>
                </c:pt>
                <c:pt idx="64">
                  <c:v>668.1668044202207</c:v>
                </c:pt>
                <c:pt idx="65">
                  <c:v>664.7119916688719</c:v>
                </c:pt>
                <c:pt idx="66">
                  <c:v>661.2727062152655</c:v>
                </c:pt>
                <c:pt idx="67">
                  <c:v>657.8491423321675</c:v>
                </c:pt>
                <c:pt idx="68">
                  <c:v>654.4415057148841</c:v>
                </c:pt>
                <c:pt idx="69">
                  <c:v>651.0500144377536</c:v>
                </c:pt>
                <c:pt idx="70">
                  <c:v>647.6749000182026</c:v>
                </c:pt>
                <c:pt idx="71">
                  <c:v>644.3164086039359</c:v>
                </c:pt>
                <c:pt idx="72">
                  <c:v>640.9748023016361</c:v>
                </c:pt>
                <c:pt idx="73">
                  <c:v>637.6503606689474</c:v>
                </c:pt>
                <c:pt idx="74">
                  <c:v>634.3433823957319</c:v>
                </c:pt>
                <c:pt idx="75">
                  <c:v>631.0541872057462</c:v>
                </c:pt>
                <c:pt idx="76">
                  <c:v>627.7831180163176</c:v>
                </c:pt>
                <c:pt idx="77">
                  <c:v>624.5305434016552</c:v>
                </c:pt>
                <c:pt idx="78">
                  <c:v>621.2968604155901</c:v>
                </c:pt>
                <c:pt idx="79">
                  <c:v>618.0824978424744</c:v>
                </c:pt>
                <c:pt idx="80">
                  <c:v>614.8879199616069</c:v>
                </c:pt>
                <c:pt idx="81">
                  <c:v>611.7136309321231</c:v>
                </c:pt>
                <c:pt idx="82">
                  <c:v>608.5601799336098</c:v>
                </c:pt>
                <c:pt idx="83">
                  <c:v>605.4281672353145</c:v>
                </c:pt>
                <c:pt idx="84">
                  <c:v>602.3182514173951</c:v>
                </c:pt>
                <c:pt idx="85">
                  <c:v>599.2311580366857</c:v>
                </c:pt>
                <c:pt idx="86">
                  <c:v>596.167690125101</c:v>
                </c:pt>
                <c:pt idx="87">
                  <c:v>593.1287410437394</c:v>
                </c:pt>
                <c:pt idx="88">
                  <c:v>590.1153104097516</c:v>
                </c:pt>
                <c:pt idx="89">
                  <c:v>587.128524098164</c:v>
                </c:pt>
                <c:pt idx="90">
                  <c:v>584.1696597503445</c:v>
                </c:pt>
                <c:pt idx="91">
                  <c:v>581.2401798861433</c:v>
                </c:pt>
                <c:pt idx="92">
                  <c:v>578.3417757813431</c:v>
                </c:pt>
                <c:pt idx="93">
                  <c:v>575.4764270409393</c:v>
                </c:pt>
                <c:pt idx="94">
                  <c:v>572.6464848714763</c:v>
                </c:pt>
                <c:pt idx="95">
                  <c:v>569.8547926864245</c:v>
                </c:pt>
                <c:pt idx="96">
                  <c:v>567.1048686960708</c:v>
                </c:pt>
                <c:pt idx="97">
                  <c:v>564.4011985480605</c:v>
                </c:pt>
                <c:pt idx="98">
                  <c:v>561.749741524174</c:v>
                </c:pt>
                <c:pt idx="99">
                  <c:v>559.1589061571499</c:v>
                </c:pt>
                <c:pt idx="100">
                  <c:v>556.6417750575883</c:v>
                </c:pt>
                <c:pt idx="101">
                  <c:v>554.2230559915926</c:v>
                </c:pt>
              </c:numCache>
            </c:numRef>
          </c:yVal>
          <c:smooth val="0"/>
        </c:ser>
        <c:axId val="24807611"/>
        <c:axId val="21941908"/>
      </c:scatterChart>
      <c:valAx>
        <c:axId val="24807611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Determined by Sensor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crossBetween val="midCat"/>
        <c:dispUnits/>
        <c:majorUnit val="5"/>
      </c:valAx>
      <c:valAx>
        <c:axId val="21941908"/>
        <c:scaling>
          <c:orientation val="minMax"/>
          <c:max val="1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BH393"/>
  <sheetViews>
    <sheetView workbookViewId="0" topLeftCell="AX3">
      <selection activeCell="R4" sqref="R4"/>
    </sheetView>
  </sheetViews>
  <sheetFormatPr defaultColWidth="9.140625" defaultRowHeight="12.75"/>
  <cols>
    <col min="1" max="3" width="9.140625" style="1" customWidth="1"/>
    <col min="4" max="4" width="9.140625" style="3" customWidth="1"/>
    <col min="5" max="5" width="12.421875" style="3" bestFit="1" customWidth="1"/>
    <col min="9" max="9" width="9.57421875" style="0" bestFit="1" customWidth="1"/>
  </cols>
  <sheetData>
    <row r="1" spans="1:49" s="2" customFormat="1" ht="15" customHeight="1">
      <c r="A1" s="4"/>
      <c r="B1" s="11" t="s">
        <v>27</v>
      </c>
      <c r="C1" s="11"/>
      <c r="D1" s="11"/>
      <c r="E1" s="11"/>
      <c r="F1" s="11"/>
      <c r="G1" s="11"/>
      <c r="H1" s="11"/>
      <c r="I1" s="11"/>
      <c r="J1" s="12" t="s">
        <v>28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38</v>
      </c>
      <c r="V1" s="13"/>
      <c r="W1" s="13"/>
      <c r="X1" s="13"/>
      <c r="Y1" s="13"/>
      <c r="Z1" s="13"/>
      <c r="AA1" s="13"/>
      <c r="AB1" s="13"/>
      <c r="AC1" s="13"/>
      <c r="AD1" s="12" t="s">
        <v>39</v>
      </c>
      <c r="AE1" s="12"/>
      <c r="AF1" s="12"/>
      <c r="AG1" s="12"/>
      <c r="AH1" s="12"/>
      <c r="AI1" s="12"/>
      <c r="AJ1" s="12"/>
      <c r="AK1" s="12"/>
      <c r="AL1" s="12"/>
      <c r="AM1" s="12" t="s">
        <v>29</v>
      </c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2:60" s="1" customFormat="1" ht="12.75">
      <c r="B2" s="1">
        <v>20.3142142632275</v>
      </c>
      <c r="C2" s="1" t="s">
        <v>7</v>
      </c>
      <c r="D2" s="1" t="s">
        <v>8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37</v>
      </c>
      <c r="K2" s="1" t="s">
        <v>7</v>
      </c>
      <c r="L2" s="1" t="s">
        <v>8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16</v>
      </c>
      <c r="R2" s="1" t="s">
        <v>0</v>
      </c>
      <c r="S2" s="1" t="s">
        <v>17</v>
      </c>
      <c r="T2" s="3" t="s">
        <v>15</v>
      </c>
      <c r="U2" s="1" t="s">
        <v>37</v>
      </c>
      <c r="V2" s="1" t="s">
        <v>7</v>
      </c>
      <c r="W2" s="1" t="s">
        <v>8</v>
      </c>
      <c r="X2" s="1" t="s">
        <v>11</v>
      </c>
      <c r="Y2" s="1" t="s">
        <v>10</v>
      </c>
      <c r="Z2" s="1" t="s">
        <v>13</v>
      </c>
      <c r="AA2" s="1" t="s">
        <v>17</v>
      </c>
      <c r="AB2" s="1" t="s">
        <v>14</v>
      </c>
      <c r="AC2" s="1" t="s">
        <v>15</v>
      </c>
      <c r="AD2" s="1" t="s">
        <v>37</v>
      </c>
      <c r="AE2" s="3" t="s">
        <v>7</v>
      </c>
      <c r="AF2" s="1" t="s">
        <v>8</v>
      </c>
      <c r="AG2" s="1" t="s">
        <v>18</v>
      </c>
      <c r="AH2" s="1" t="s">
        <v>9</v>
      </c>
      <c r="AI2" s="1" t="s">
        <v>10</v>
      </c>
      <c r="AJ2" s="1" t="s">
        <v>19</v>
      </c>
      <c r="AK2" s="1" t="s">
        <v>20</v>
      </c>
      <c r="AL2" s="1" t="s">
        <v>15</v>
      </c>
      <c r="AM2" s="1" t="s">
        <v>37</v>
      </c>
      <c r="AN2" s="3" t="s">
        <v>7</v>
      </c>
      <c r="AO2" s="1" t="s">
        <v>8</v>
      </c>
      <c r="AP2" s="1" t="s">
        <v>6</v>
      </c>
      <c r="AQ2" s="1" t="s">
        <v>30</v>
      </c>
      <c r="AR2" s="1" t="s">
        <v>5</v>
      </c>
      <c r="AS2" s="1" t="s">
        <v>31</v>
      </c>
      <c r="AT2" s="1" t="s">
        <v>32</v>
      </c>
      <c r="AU2" s="1" t="s">
        <v>33</v>
      </c>
      <c r="AV2" s="1" t="s">
        <v>34</v>
      </c>
      <c r="AW2" s="1" t="s">
        <v>15</v>
      </c>
      <c r="AX2" s="1" t="s">
        <v>37</v>
      </c>
      <c r="AY2" t="s">
        <v>1</v>
      </c>
      <c r="AZ2" s="1" t="s">
        <v>2</v>
      </c>
      <c r="BA2" s="1" t="s">
        <v>33</v>
      </c>
      <c r="BB2" s="1" t="s">
        <v>4</v>
      </c>
      <c r="BC2" s="1" t="s">
        <v>5</v>
      </c>
      <c r="BD2" s="1" t="s">
        <v>40</v>
      </c>
      <c r="BE2" s="1" t="s">
        <v>41</v>
      </c>
      <c r="BF2" s="1" t="s">
        <v>19</v>
      </c>
      <c r="BG2" s="1" t="s">
        <v>20</v>
      </c>
      <c r="BH2" s="1" t="s">
        <v>15</v>
      </c>
    </row>
    <row r="3" spans="1:60" ht="12.75">
      <c r="A3" s="4" t="s">
        <v>37</v>
      </c>
      <c r="B3">
        <f>C3/1.1</f>
        <v>63.35071818181817</v>
      </c>
      <c r="C3">
        <v>69.68579</v>
      </c>
      <c r="D3">
        <f>C3*9/11</f>
        <v>57.015646363636364</v>
      </c>
      <c r="E3">
        <f>SQRT(C3^2-35^2)</f>
        <v>60.25868674244486</v>
      </c>
      <c r="F3">
        <f>SQRT(D3^2-35^2)</f>
        <v>45.00870949342183</v>
      </c>
      <c r="G3">
        <f>ASIN(35/C3)*C3^2+35*E3</f>
        <v>4664.358108361583</v>
      </c>
      <c r="H3">
        <f>ASIN(35/D3)*D3^2+35*F3</f>
        <v>3723.9084737476815</v>
      </c>
      <c r="I3">
        <f>G3-H3</f>
        <v>940.4496346139013</v>
      </c>
      <c r="J3">
        <f aca="true" t="shared" si="0" ref="J3:J21">K3/1.1</f>
        <v>63.35071430615682</v>
      </c>
      <c r="K3">
        <f>90-B2</f>
        <v>69.6857857367725</v>
      </c>
      <c r="L3">
        <f aca="true" t="shared" si="1" ref="L3:L21">K3*9/11</f>
        <v>57.01564287554113</v>
      </c>
      <c r="M3">
        <f aca="true" t="shared" si="2" ref="M3:N5">SQRT(K3^2-35^2)</f>
        <v>60.25868181226142</v>
      </c>
      <c r="N3">
        <f t="shared" si="2"/>
        <v>45.00870507481019</v>
      </c>
      <c r="O3">
        <f aca="true" t="shared" si="3" ref="O3:P5">ASIN(35/K3)*K3^2+35*M3</f>
        <v>4664.357795705513</v>
      </c>
      <c r="P3">
        <f t="shared" si="3"/>
        <v>3723.908210853735</v>
      </c>
      <c r="Q3">
        <f>O3-P3</f>
        <v>940.4495848517781</v>
      </c>
      <c r="R3">
        <v>0</v>
      </c>
      <c r="S3">
        <f>ASIN(R3/K3)*K3^2-69.68579*R3</f>
        <v>0</v>
      </c>
      <c r="T3" s="3">
        <f>Q3-S3</f>
        <v>940.4495848517781</v>
      </c>
      <c r="U3">
        <f>V3/1.1</f>
        <v>38.888888888888886</v>
      </c>
      <c r="V3">
        <f>W3*11/9</f>
        <v>42.77777777777778</v>
      </c>
      <c r="W3">
        <v>35</v>
      </c>
      <c r="X3">
        <f aca="true" t="shared" si="4" ref="X3:X26">SQRT(V3^2-35^2)</f>
        <v>24.59549291242073</v>
      </c>
      <c r="Y3">
        <f aca="true" t="shared" si="5" ref="Y3:Y26">SQRT(W3^2-20.31421^2)</f>
        <v>28.50145385898586</v>
      </c>
      <c r="Z3">
        <f aca="true" t="shared" si="6" ref="Z3:Z26">ASIN(35/V3)*V3^2+35*X3+70*20.31421</f>
        <v>4036.359908093059</v>
      </c>
      <c r="AA3">
        <f aca="true" t="shared" si="7" ref="AA3:AA26">ASIN(Y3/W3)*W3^2-20.31421*Y3</f>
        <v>586.6876941596724</v>
      </c>
      <c r="AB3">
        <f aca="true" t="shared" si="8" ref="AB3:AB26">2*ASIN(1)*W3^2-AA3</f>
        <v>3261.763306487824</v>
      </c>
      <c r="AC3">
        <f aca="true" t="shared" si="9" ref="AC3:AC26">Z3-AB3</f>
        <v>774.5966016052348</v>
      </c>
      <c r="AD3">
        <f>AE3/1.1</f>
        <v>31.818181818181817</v>
      </c>
      <c r="AE3" s="3">
        <v>35</v>
      </c>
      <c r="AF3">
        <f>AE3*9/11</f>
        <v>28.636363636363637</v>
      </c>
      <c r="AG3">
        <f>2*ASIN(1)*(AE3^2-AF3^2)</f>
        <v>1272.2152068256187</v>
      </c>
      <c r="AH3">
        <f>SQRT(AE3^2-20.31421^2)</f>
        <v>28.50145385898586</v>
      </c>
      <c r="AI3">
        <f>SQRT(AF3^2-20.31421^2)</f>
        <v>20.183512934817607</v>
      </c>
      <c r="AJ3">
        <f>ASIN(AH3/AE3)*AE3^2-20.31421*AH3</f>
        <v>586.6876941596724</v>
      </c>
      <c r="AK3">
        <f>ASIN(AI3/AF3)*AF3^2-20.31421*AI3</f>
        <v>231.40034301705708</v>
      </c>
      <c r="AL3">
        <f>AG3-AJ3+AK3</f>
        <v>916.9278556830034</v>
      </c>
      <c r="AM3">
        <f>AN3/1.1</f>
        <v>44.96455555555555</v>
      </c>
      <c r="AN3" s="3">
        <f>40.4681*11/9</f>
        <v>49.461011111111105</v>
      </c>
      <c r="AO3" s="9">
        <v>40.4681</v>
      </c>
      <c r="AP3" s="9">
        <f aca="true" t="shared" si="10" ref="AP3:AQ5">ASIN(35/AN3)*AN3^2</f>
        <v>1923.1956759911866</v>
      </c>
      <c r="AQ3" s="9">
        <f t="shared" si="10"/>
        <v>1711.2127678287393</v>
      </c>
      <c r="AR3" s="9">
        <f>SQRT(AO3^2-20.31421^2)</f>
        <v>34.99999985265571</v>
      </c>
      <c r="AS3" s="9">
        <f>ASIN(AR3/AO3)*AO3^2</f>
        <v>1711.2127559503106</v>
      </c>
      <c r="AT3" s="9">
        <f>AP3-2*AQ3+AS3</f>
        <v>211.98289628401858</v>
      </c>
      <c r="AU3" s="9">
        <f aca="true" t="shared" si="11" ref="AU3:AV5">+SQRT(AN3^2-35^2)</f>
        <v>34.94841369981557</v>
      </c>
      <c r="AV3" s="9">
        <f t="shared" si="11"/>
        <v>20.314209746135827</v>
      </c>
      <c r="AW3" s="9">
        <f>AT3+70*(20.31421-AV3)+35*AU3-20.31421*AR3</f>
        <v>724.1800465412383</v>
      </c>
      <c r="AX3">
        <f>AY3/1.1</f>
        <v>36.72727272727272</v>
      </c>
      <c r="AY3">
        <v>40.4</v>
      </c>
      <c r="AZ3">
        <f>AY3*9/11</f>
        <v>33.054545454545455</v>
      </c>
      <c r="BA3">
        <f>SQRT(AY3^2-35^2)</f>
        <v>20.178206064960282</v>
      </c>
      <c r="BB3">
        <f>SQRT(AY3^2-20.31421^2)</f>
        <v>34.92123812346721</v>
      </c>
      <c r="BC3">
        <f>SQRT(AZ3^2-20.31421^2)</f>
        <v>26.07557951959096</v>
      </c>
      <c r="BD3">
        <f>2*ASIN(35/AY3)*AY3^2+70*BA3</f>
        <v>4832.895339352453</v>
      </c>
      <c r="BE3">
        <f>2*ASIN(1)*AZ3^2</f>
        <v>3432.513480199442</v>
      </c>
      <c r="BF3">
        <f>ASIN(BB3/AY3)*AY3^2-BB3*20.31421</f>
        <v>994.4636655863793</v>
      </c>
      <c r="BG3">
        <f>ASIN(BC3/AZ3)*AZ3^2-BC3*20.31421</f>
        <v>463.4278682940835</v>
      </c>
      <c r="BH3">
        <f>BD3-BF3-BE3+BG3</f>
        <v>869.346061860716</v>
      </c>
    </row>
    <row r="4" spans="1:60" ht="12.75">
      <c r="A4" s="4"/>
      <c r="B4">
        <f aca="true" t="shared" si="12" ref="B4:B67">C4/1.1</f>
        <v>63.27272727272726</v>
      </c>
      <c r="C4" s="4">
        <v>69.6</v>
      </c>
      <c r="D4">
        <f>C4*9/11</f>
        <v>56.945454545454545</v>
      </c>
      <c r="E4">
        <f>SQRT(C4^2-35^2)</f>
        <v>60.15945478476346</v>
      </c>
      <c r="F4">
        <f>SQRT(D4^2-35^2)</f>
        <v>44.919759498336916</v>
      </c>
      <c r="G4">
        <f>ASIN(35/C4)*C4^2+35*E4</f>
        <v>4658.066048957511</v>
      </c>
      <c r="H4">
        <f>ASIN(35/D4)*D4^2+35*F4</f>
        <v>3718.617616907305</v>
      </c>
      <c r="I4">
        <f>G4-H4</f>
        <v>939.4484320502061</v>
      </c>
      <c r="J4">
        <f t="shared" si="0"/>
        <v>63.36363636363636</v>
      </c>
      <c r="K4" s="1">
        <v>69.7</v>
      </c>
      <c r="L4">
        <f t="shared" si="1"/>
        <v>57.02727272727273</v>
      </c>
      <c r="M4">
        <f t="shared" si="2"/>
        <v>60.275119245008554</v>
      </c>
      <c r="N4">
        <f t="shared" si="2"/>
        <v>45.0234365048998</v>
      </c>
      <c r="O4">
        <f t="shared" si="3"/>
        <v>4665.400228617103</v>
      </c>
      <c r="P4">
        <f t="shared" si="3"/>
        <v>3724.7847243682722</v>
      </c>
      <c r="Q4">
        <f>O4-P4</f>
        <v>940.6155042488303</v>
      </c>
      <c r="R4">
        <f>SQRT(K4^2-69.68579^2)</f>
        <v>1.407363519457804</v>
      </c>
      <c r="S4">
        <f>ASIN(R4/K4)*K4^2-69.68579*R4</f>
        <v>0.02666539115571709</v>
      </c>
      <c r="T4" s="3">
        <f>Q4-S4</f>
        <v>940.5888388576747</v>
      </c>
      <c r="U4">
        <f aca="true" t="shared" si="13" ref="U4:U26">V4/1.1</f>
        <v>38.81818181818182</v>
      </c>
      <c r="V4" s="3">
        <v>42.7</v>
      </c>
      <c r="W4">
        <f aca="true" t="shared" si="14" ref="W4:W26">V4*9/11</f>
        <v>34.93636363636364</v>
      </c>
      <c r="X4">
        <f t="shared" si="4"/>
        <v>24.459967293518613</v>
      </c>
      <c r="Y4">
        <f t="shared" si="5"/>
        <v>28.42327173652132</v>
      </c>
      <c r="Z4">
        <f t="shared" si="6"/>
        <v>4029.980638713815</v>
      </c>
      <c r="AA4">
        <f t="shared" si="7"/>
        <v>582.455626778952</v>
      </c>
      <c r="AB4">
        <f t="shared" si="8"/>
        <v>3252.0137287455314</v>
      </c>
      <c r="AC4">
        <f t="shared" si="9"/>
        <v>777.9669099682837</v>
      </c>
      <c r="AD4">
        <f aca="true" t="shared" si="15" ref="AD4:AD67">AE4/1.1</f>
        <v>31.727272727272723</v>
      </c>
      <c r="AE4">
        <f>AE3-0.1</f>
        <v>34.9</v>
      </c>
      <c r="AF4">
        <f aca="true" t="shared" si="16" ref="AF4:AF67">AE4*9/11</f>
        <v>28.55454545454545</v>
      </c>
      <c r="AG4">
        <f aca="true" t="shared" si="17" ref="AG4:AG38">2*ASIN(1)*(AE4^2-AF4^2)</f>
        <v>1264.9557910740184</v>
      </c>
      <c r="AH4">
        <f aca="true" t="shared" si="18" ref="AH4:AH38">SQRT(AE4^2-20.31421^2)</f>
        <v>28.37856360135058</v>
      </c>
      <c r="AI4">
        <f aca="true" t="shared" si="19" ref="AI4:AI38">SQRT(AF4^2-20.31421^2)</f>
        <v>20.06726035590315</v>
      </c>
      <c r="AJ4">
        <f aca="true" t="shared" si="20" ref="AJ4:AJ38">ASIN(AH4/AE4)*AE4^2-20.31421*AH4</f>
        <v>580.0433566674217</v>
      </c>
      <c r="AK4">
        <f aca="true" t="shared" si="21" ref="AK4:AK38">ASIN(AI4/AF4)*AF4^2-20.31421*AI4</f>
        <v>227.74710905689864</v>
      </c>
      <c r="AL4">
        <f aca="true" t="shared" si="22" ref="AL4:AL38">AG4-AJ4+AK4</f>
        <v>912.6595434634953</v>
      </c>
      <c r="AM4">
        <f aca="true" t="shared" si="23" ref="AM4:AM67">AN4/1.1</f>
        <v>44.90909090909091</v>
      </c>
      <c r="AN4">
        <v>49.4</v>
      </c>
      <c r="AO4">
        <f>AN4*9/11</f>
        <v>40.418181818181814</v>
      </c>
      <c r="AP4" s="9">
        <f t="shared" si="10"/>
        <v>1921.4742745641965</v>
      </c>
      <c r="AQ4" s="9">
        <f t="shared" si="10"/>
        <v>1710.4763331102413</v>
      </c>
      <c r="AR4" s="9">
        <f>SQRT(AO4^2-20.31421^2)</f>
        <v>34.942270870158154</v>
      </c>
      <c r="AS4" s="9">
        <f>ASIN(AR4/AO4)*AO4^2</f>
        <v>1705.8224596033583</v>
      </c>
      <c r="AT4" s="9">
        <f>AP4-2*AQ4+AS4</f>
        <v>206.3440679470723</v>
      </c>
      <c r="AU4" s="9">
        <f t="shared" si="11"/>
        <v>34.86201371120148</v>
      </c>
      <c r="AV4" s="9">
        <f t="shared" si="11"/>
        <v>20.2145843758313</v>
      </c>
      <c r="AW4" s="9">
        <f>AT4+70*(20.31421-AV4)+35*AU4-20.31421*AR4</f>
        <v>723.6637131976573</v>
      </c>
      <c r="AX4">
        <f aca="true" t="shared" si="24" ref="AX4:AX67">AY4/1.1</f>
        <v>36.63636363636363</v>
      </c>
      <c r="AY4">
        <f>AY3-0.1</f>
        <v>40.3</v>
      </c>
      <c r="AZ4">
        <f>AY4*9/11</f>
        <v>32.97272727272727</v>
      </c>
      <c r="BA4">
        <f>SQRT(AY4^2-35^2)</f>
        <v>19.977237046198347</v>
      </c>
      <c r="BB4">
        <f>SQRT(AY4^2-20.31421^2)</f>
        <v>34.805500600851865</v>
      </c>
      <c r="BC4">
        <f>SQRT(AZ4^2-20.31421^2)</f>
        <v>25.97178499598271</v>
      </c>
      <c r="BD4">
        <f>2*ASIN(35/AY4)*AY4^2+70*BA4</f>
        <v>4815.948741242855</v>
      </c>
      <c r="BE4">
        <f>2*ASIN(1)*AZ4^2</f>
        <v>3415.5418697046307</v>
      </c>
      <c r="BF4">
        <f>ASIN(BB4/AY4)*AY4^2-BB4*20.31421</f>
        <v>986.0449680721587</v>
      </c>
      <c r="BG4">
        <f>ASIN(BC4/AZ4)*AZ4^2-BC4*20.31421</f>
        <v>458.5226724768414</v>
      </c>
      <c r="BH4">
        <f>BD4-BF4-BE4+BG4</f>
        <v>872.8845759429074</v>
      </c>
    </row>
    <row r="5" spans="1:60" ht="12.75">
      <c r="A5" s="4"/>
      <c r="B5">
        <f t="shared" si="12"/>
        <v>63.18181818181818</v>
      </c>
      <c r="C5" s="4">
        <f aca="true" t="shared" si="25" ref="C5:C68">C4-0.1</f>
        <v>69.5</v>
      </c>
      <c r="D5">
        <f aca="true" t="shared" si="26" ref="D5:D68">C5*9/11</f>
        <v>56.86363636363637</v>
      </c>
      <c r="E5">
        <f aca="true" t="shared" si="27" ref="E5:E68">SQRT(C5^2-35^2)</f>
        <v>60.043734061099165</v>
      </c>
      <c r="F5">
        <f aca="true" t="shared" si="28" ref="F5:F68">SQRT(D5^2-35^2)</f>
        <v>44.81599201731306</v>
      </c>
      <c r="G5">
        <f aca="true" t="shared" si="29" ref="G5:G68">ASIN(35/C5)*C5^2+35*E5</f>
        <v>4650.730771952196</v>
      </c>
      <c r="H5">
        <f aca="true" t="shared" si="30" ref="H5:H68">ASIN(35/D5)*D5^2+35*F5</f>
        <v>3712.4489395278547</v>
      </c>
      <c r="I5">
        <f aca="true" t="shared" si="31" ref="I5:I68">G5-H5</f>
        <v>938.2818324243412</v>
      </c>
      <c r="J5">
        <f t="shared" si="0"/>
        <v>63.454545454545446</v>
      </c>
      <c r="K5" s="1">
        <f>K4+0.1</f>
        <v>69.8</v>
      </c>
      <c r="L5">
        <f t="shared" si="1"/>
        <v>57.1090909090909</v>
      </c>
      <c r="M5">
        <f t="shared" si="2"/>
        <v>60.390727765113084</v>
      </c>
      <c r="N5">
        <f t="shared" si="2"/>
        <v>45.12702366058291</v>
      </c>
      <c r="O5">
        <f t="shared" si="3"/>
        <v>4672.73331656933</v>
      </c>
      <c r="P5">
        <f t="shared" si="3"/>
        <v>3730.9502709723056</v>
      </c>
      <c r="Q5">
        <f>O5-P5</f>
        <v>941.7830455970243</v>
      </c>
      <c r="R5">
        <f aca="true" t="shared" si="32" ref="R5:R20">SQRT(K5^2-69.68579^2)</f>
        <v>3.9913246016705375</v>
      </c>
      <c r="S5">
        <f aca="true" t="shared" si="33" ref="S5:S20">ASIN(R5/K5)*K5^2-69.68579*R5</f>
        <v>0.6078984310120177</v>
      </c>
      <c r="T5" s="3">
        <f aca="true" t="shared" si="34" ref="T5:T20">Q5-S5</f>
        <v>941.1751471660123</v>
      </c>
      <c r="U5">
        <f t="shared" si="13"/>
        <v>38.72727272727273</v>
      </c>
      <c r="V5" s="3">
        <f aca="true" t="shared" si="35" ref="V5:V26">V4-0.1</f>
        <v>42.6</v>
      </c>
      <c r="W5">
        <f t="shared" si="14"/>
        <v>34.85454545454546</v>
      </c>
      <c r="X5">
        <f t="shared" si="4"/>
        <v>24.284974778656867</v>
      </c>
      <c r="Y5">
        <f t="shared" si="5"/>
        <v>28.322644843285303</v>
      </c>
      <c r="Z5">
        <f t="shared" si="6"/>
        <v>4021.7703548851678</v>
      </c>
      <c r="AA5">
        <f t="shared" si="7"/>
        <v>577.034212615671</v>
      </c>
      <c r="AB5">
        <f t="shared" si="8"/>
        <v>3239.4961295853027</v>
      </c>
      <c r="AC5">
        <f t="shared" si="9"/>
        <v>782.2742252998651</v>
      </c>
      <c r="AD5">
        <f t="shared" si="15"/>
        <v>31.63636363636363</v>
      </c>
      <c r="AE5">
        <f aca="true" t="shared" si="36" ref="AE5:AE38">AE4-0.1</f>
        <v>34.8</v>
      </c>
      <c r="AF5">
        <f t="shared" si="16"/>
        <v>28.472727272727273</v>
      </c>
      <c r="AG5">
        <f t="shared" si="17"/>
        <v>1257.717146182936</v>
      </c>
      <c r="AH5">
        <f t="shared" si="18"/>
        <v>28.25549277708495</v>
      </c>
      <c r="AI5">
        <f t="shared" si="19"/>
        <v>19.950665914274825</v>
      </c>
      <c r="AJ5">
        <f t="shared" si="20"/>
        <v>573.4323262992586</v>
      </c>
      <c r="AK5">
        <f t="shared" si="21"/>
        <v>224.11786172631702</v>
      </c>
      <c r="AL5">
        <f t="shared" si="22"/>
        <v>908.4026816099943</v>
      </c>
      <c r="AM5">
        <f t="shared" si="23"/>
        <v>44.81818181818181</v>
      </c>
      <c r="AN5">
        <f>AN4-0.1</f>
        <v>49.3</v>
      </c>
      <c r="AO5">
        <f>AN5*9/11</f>
        <v>40.336363636363636</v>
      </c>
      <c r="AP5" s="9">
        <f t="shared" si="10"/>
        <v>1918.657486920686</v>
      </c>
      <c r="AQ5" s="9">
        <f t="shared" si="10"/>
        <v>1709.289954148888</v>
      </c>
      <c r="AR5" s="9">
        <f>SQRT(AO5^2-20.31421^2)</f>
        <v>34.84759824551555</v>
      </c>
      <c r="AS5" s="9">
        <f>ASIN(AR5/AO5)*AO5^2</f>
        <v>1697.003978936808</v>
      </c>
      <c r="AT5" s="9">
        <f>AP5-2*AQ5+AS5</f>
        <v>197.08155755971802</v>
      </c>
      <c r="AU5" s="9">
        <f t="shared" si="11"/>
        <v>34.72016705028937</v>
      </c>
      <c r="AV5" s="9">
        <f t="shared" si="11"/>
        <v>20.050492048948787</v>
      </c>
      <c r="AW5" s="9">
        <f>AT5+70*(20.31421-AV5)+35*AU5-20.31421*AR5</f>
        <v>722.8462321383965</v>
      </c>
      <c r="AX5">
        <f t="shared" si="24"/>
        <v>36.54545454545454</v>
      </c>
      <c r="AY5">
        <f aca="true" t="shared" si="37" ref="AY5:AY56">AY4-0.1</f>
        <v>40.199999999999996</v>
      </c>
      <c r="AZ5">
        <f aca="true" t="shared" si="38" ref="AZ5:AZ67">AY5*9/11</f>
        <v>32.89090909090908</v>
      </c>
      <c r="BA5">
        <f aca="true" t="shared" si="39" ref="BA5:BA56">SQRT(AY5^2-35^2)</f>
        <v>19.774731350893234</v>
      </c>
      <c r="BB5">
        <f aca="true" t="shared" si="40" ref="BB5:BB56">SQRT(AY5^2-20.31421^2)</f>
        <v>34.689665205589684</v>
      </c>
      <c r="BC5">
        <f aca="true" t="shared" si="41" ref="BC5:BC56">SQRT(AZ5^2-20.31421^2)</f>
        <v>25.867832783253135</v>
      </c>
      <c r="BD5">
        <f aca="true" t="shared" si="42" ref="BD5:BD56">2*ASIN(35/AY5)*AY5^2+70*BA5</f>
        <v>4798.974147539267</v>
      </c>
      <c r="BE5">
        <f aca="true" t="shared" si="43" ref="BE5:BE56">2*ASIN(1)*AZ5^2</f>
        <v>3398.612320202372</v>
      </c>
      <c r="BF5">
        <f aca="true" t="shared" si="44" ref="BF5:BF56">ASIN(BB5/AY5)*AY5^2-BB5*20.31421</f>
        <v>977.6587932780325</v>
      </c>
      <c r="BG5">
        <f aca="true" t="shared" si="45" ref="BG5:BG56">ASIN(BC5/AZ5)*AZ5^2-BC5*20.31421</f>
        <v>453.64009228342695</v>
      </c>
      <c r="BH5">
        <f aca="true" t="shared" si="46" ref="BH5:BH56">BD5-BF5-BE5+BG5</f>
        <v>876.3431263422891</v>
      </c>
    </row>
    <row r="6" spans="1:60" ht="12.75">
      <c r="A6" s="4"/>
      <c r="B6">
        <f t="shared" si="12"/>
        <v>63.09090909090909</v>
      </c>
      <c r="C6" s="4">
        <f t="shared" si="25"/>
        <v>69.4</v>
      </c>
      <c r="D6">
        <f t="shared" si="26"/>
        <v>56.78181818181818</v>
      </c>
      <c r="E6">
        <f t="shared" si="27"/>
        <v>59.92795674808212</v>
      </c>
      <c r="F6">
        <f t="shared" si="28"/>
        <v>44.7121334319115</v>
      </c>
      <c r="G6">
        <f t="shared" si="29"/>
        <v>4643.394391922013</v>
      </c>
      <c r="H6">
        <f t="shared" si="30"/>
        <v>3706.2786830922632</v>
      </c>
      <c r="I6">
        <f t="shared" si="31"/>
        <v>937.1157088297496</v>
      </c>
      <c r="J6">
        <f t="shared" si="0"/>
        <v>63.54545454545453</v>
      </c>
      <c r="K6" s="1">
        <f aca="true" t="shared" si="47" ref="K6:K21">K5+0.1</f>
        <v>69.89999999999999</v>
      </c>
      <c r="L6">
        <f t="shared" si="1"/>
        <v>57.19090909090908</v>
      </c>
      <c r="M6">
        <f aca="true" t="shared" si="48" ref="M6:M21">SQRT(K6^2-35^2)</f>
        <v>60.50628066572923</v>
      </c>
      <c r="N6">
        <f aca="true" t="shared" si="49" ref="N6:N21">SQRT(L6^2-35^2)</f>
        <v>45.23052158271698</v>
      </c>
      <c r="O6">
        <f aca="true" t="shared" si="50" ref="O6:O21">ASIN(35/K6)*K6^2+35*M6</f>
        <v>4680.065318412158</v>
      </c>
      <c r="P6">
        <f aca="true" t="shared" si="51" ref="P6:P21">ASIN(35/L6)*L6^2+35*N6</f>
        <v>3737.1142657056944</v>
      </c>
      <c r="Q6">
        <f aca="true" t="shared" si="52" ref="Q6:Q21">O6-P6</f>
        <v>942.951052706464</v>
      </c>
      <c r="R6">
        <f t="shared" si="32"/>
        <v>5.468150699816064</v>
      </c>
      <c r="S6">
        <f t="shared" si="33"/>
        <v>1.5622559877148205</v>
      </c>
      <c r="T6" s="3">
        <f t="shared" si="34"/>
        <v>941.3887967187492</v>
      </c>
      <c r="U6">
        <f t="shared" si="13"/>
        <v>38.63636363636363</v>
      </c>
      <c r="V6" s="3">
        <f t="shared" si="35"/>
        <v>42.5</v>
      </c>
      <c r="W6">
        <f t="shared" si="14"/>
        <v>34.77272727272727</v>
      </c>
      <c r="X6">
        <f t="shared" si="4"/>
        <v>24.109126902482387</v>
      </c>
      <c r="Y6">
        <f t="shared" si="5"/>
        <v>28.221896358313185</v>
      </c>
      <c r="Z6">
        <f t="shared" si="6"/>
        <v>4013.5505304777</v>
      </c>
      <c r="AA6">
        <f t="shared" si="7"/>
        <v>571.6351013700762</v>
      </c>
      <c r="AB6">
        <f t="shared" si="8"/>
        <v>3226.998288499937</v>
      </c>
      <c r="AC6">
        <f t="shared" si="9"/>
        <v>786.5522419777626</v>
      </c>
      <c r="AD6">
        <f t="shared" si="15"/>
        <v>31.54545454545454</v>
      </c>
      <c r="AE6">
        <f t="shared" si="36"/>
        <v>34.699999999999996</v>
      </c>
      <c r="AF6">
        <f t="shared" si="16"/>
        <v>28.390909090909087</v>
      </c>
      <c r="AG6">
        <f t="shared" si="17"/>
        <v>1250.4992721523745</v>
      </c>
      <c r="AH6">
        <f t="shared" si="18"/>
        <v>28.13223901640073</v>
      </c>
      <c r="AI6">
        <f t="shared" si="19"/>
        <v>19.833723580915517</v>
      </c>
      <c r="AJ6">
        <f t="shared" si="20"/>
        <v>566.8546242437362</v>
      </c>
      <c r="AK6">
        <f t="shared" si="21"/>
        <v>220.5126412304342</v>
      </c>
      <c r="AL6">
        <f t="shared" si="22"/>
        <v>904.1572891390724</v>
      </c>
      <c r="AM6">
        <f t="shared" si="23"/>
        <v>44.72727272727272</v>
      </c>
      <c r="AN6">
        <f aca="true" t="shared" si="53" ref="AN6:AN63">AN5-0.1</f>
        <v>49.199999999999996</v>
      </c>
      <c r="AO6">
        <f aca="true" t="shared" si="54" ref="AO6:AO69">AN6*9/11</f>
        <v>40.25454545454545</v>
      </c>
      <c r="AP6" s="9">
        <f aca="true" t="shared" si="55" ref="AP6:AP63">ASIN(35/AN6)*AN6^2</f>
        <v>1915.8465702072324</v>
      </c>
      <c r="AQ6" s="9">
        <f aca="true" t="shared" si="56" ref="AQ6:AQ63">ASIN(35/AO6)*AO6^2</f>
        <v>1708.1298788118504</v>
      </c>
      <c r="AR6" s="9">
        <f aca="true" t="shared" si="57" ref="AR6:AR63">SQRT(AO6^2-20.31421^2)</f>
        <v>34.75286034023625</v>
      </c>
      <c r="AS6" s="9">
        <f aca="true" t="shared" si="58" ref="AS6:AS63">ASIN(AR6/AO6)*AO6^2</f>
        <v>1688.2059411546359</v>
      </c>
      <c r="AT6" s="9">
        <f aca="true" t="shared" si="59" ref="AT6:AT63">AP6-2*AQ6+AS6</f>
        <v>187.79275373816745</v>
      </c>
      <c r="AU6" s="9">
        <f aca="true" t="shared" si="60" ref="AU6:AU63">+SQRT(AN6^2-35^2)</f>
        <v>34.57802770546636</v>
      </c>
      <c r="AV6" s="9">
        <f aca="true" t="shared" si="61" ref="AV6:AV63">+SQRT(AO6^2-35^2)</f>
        <v>19.88538231344989</v>
      </c>
      <c r="AW6" s="9">
        <f aca="true" t="shared" si="62" ref="AW6:AW63">AT6+70*(20.31421-AV6)+35*AU6-20.31421*AR6</f>
        <v>722.0647584357669</v>
      </c>
      <c r="AX6">
        <f t="shared" si="24"/>
        <v>36.454545454545446</v>
      </c>
      <c r="AY6">
        <f t="shared" si="37"/>
        <v>40.099999999999994</v>
      </c>
      <c r="AZ6">
        <f t="shared" si="38"/>
        <v>32.809090909090905</v>
      </c>
      <c r="BA6">
        <f t="shared" si="39"/>
        <v>19.570641277178414</v>
      </c>
      <c r="BB6">
        <f t="shared" si="40"/>
        <v>34.57373095394681</v>
      </c>
      <c r="BC6">
        <f t="shared" si="41"/>
        <v>25.763720972656326</v>
      </c>
      <c r="BD6">
        <f t="shared" si="42"/>
        <v>4781.971015505391</v>
      </c>
      <c r="BE6">
        <f t="shared" si="43"/>
        <v>3381.724831692667</v>
      </c>
      <c r="BF6">
        <f t="shared" si="44"/>
        <v>969.3051511328908</v>
      </c>
      <c r="BG6">
        <f t="shared" si="45"/>
        <v>448.7801437272053</v>
      </c>
      <c r="BH6">
        <f t="shared" si="46"/>
        <v>879.7211764070382</v>
      </c>
    </row>
    <row r="7" spans="1:60" ht="12.75">
      <c r="A7" s="4"/>
      <c r="B7">
        <f t="shared" si="12"/>
        <v>63.00000000000001</v>
      </c>
      <c r="C7" s="4">
        <f t="shared" si="25"/>
        <v>69.30000000000001</v>
      </c>
      <c r="D7">
        <f t="shared" si="26"/>
        <v>56.7</v>
      </c>
      <c r="E7">
        <f t="shared" si="27"/>
        <v>59.812122517095155</v>
      </c>
      <c r="F7">
        <f t="shared" si="28"/>
        <v>44.60818310579349</v>
      </c>
      <c r="G7">
        <f t="shared" si="29"/>
        <v>4636.05690314666</v>
      </c>
      <c r="H7">
        <f t="shared" si="30"/>
        <v>3700.106838385902</v>
      </c>
      <c r="I7">
        <f t="shared" si="31"/>
        <v>935.9500647607583</v>
      </c>
      <c r="J7">
        <f t="shared" si="0"/>
        <v>63.63636363636362</v>
      </c>
      <c r="K7" s="1">
        <f t="shared" si="47"/>
        <v>69.99999999999999</v>
      </c>
      <c r="L7">
        <f t="shared" si="1"/>
        <v>57.27272727272726</v>
      </c>
      <c r="M7">
        <f t="shared" si="48"/>
        <v>60.62177826491069</v>
      </c>
      <c r="N7">
        <f t="shared" si="49"/>
        <v>45.333930882465914</v>
      </c>
      <c r="O7">
        <f t="shared" si="50"/>
        <v>4687.396239703538</v>
      </c>
      <c r="P7">
        <f t="shared" si="51"/>
        <v>3743.2767174803103</v>
      </c>
      <c r="Q7">
        <f t="shared" si="52"/>
        <v>944.1195222232282</v>
      </c>
      <c r="R7">
        <f t="shared" si="32"/>
        <v>6.625003552897062</v>
      </c>
      <c r="S7">
        <f t="shared" si="33"/>
        <v>2.7767714096664236</v>
      </c>
      <c r="T7" s="3">
        <f t="shared" si="34"/>
        <v>941.3427508135617</v>
      </c>
      <c r="U7">
        <f t="shared" si="13"/>
        <v>38.54545454545454</v>
      </c>
      <c r="V7" s="3">
        <f t="shared" si="35"/>
        <v>42.4</v>
      </c>
      <c r="W7">
        <f t="shared" si="14"/>
        <v>34.69090909090909</v>
      </c>
      <c r="X7">
        <f t="shared" si="4"/>
        <v>23.93240481021496</v>
      </c>
      <c r="Y7">
        <f t="shared" si="5"/>
        <v>28.121024974734095</v>
      </c>
      <c r="Z7">
        <f t="shared" si="6"/>
        <v>4005.321023229767</v>
      </c>
      <c r="AA7">
        <f t="shared" si="7"/>
        <v>566.2583047145494</v>
      </c>
      <c r="AB7">
        <f t="shared" si="8"/>
        <v>3214.520193817057</v>
      </c>
      <c r="AC7">
        <f t="shared" si="9"/>
        <v>790.8008294127098</v>
      </c>
      <c r="AD7">
        <f t="shared" si="15"/>
        <v>31.454545454545446</v>
      </c>
      <c r="AE7">
        <f t="shared" si="36"/>
        <v>34.599999999999994</v>
      </c>
      <c r="AF7">
        <f t="shared" si="16"/>
        <v>28.30909090909091</v>
      </c>
      <c r="AG7">
        <f t="shared" si="17"/>
        <v>1243.3021689823315</v>
      </c>
      <c r="AH7">
        <f t="shared" si="18"/>
        <v>28.00879990424259</v>
      </c>
      <c r="AI7">
        <f t="shared" si="19"/>
        <v>19.716427165566117</v>
      </c>
      <c r="AJ7">
        <f t="shared" si="20"/>
        <v>560.310272030087</v>
      </c>
      <c r="AK7">
        <f t="shared" si="21"/>
        <v>216.93148860434752</v>
      </c>
      <c r="AL7">
        <f t="shared" si="22"/>
        <v>899.9233855565919</v>
      </c>
      <c r="AM7">
        <f t="shared" si="23"/>
        <v>44.636363636363626</v>
      </c>
      <c r="AN7">
        <f t="shared" si="53"/>
        <v>49.099999999999994</v>
      </c>
      <c r="AO7">
        <f t="shared" si="54"/>
        <v>40.17272727272727</v>
      </c>
      <c r="AP7" s="9">
        <f t="shared" si="55"/>
        <v>1913.0416094183042</v>
      </c>
      <c r="AQ7" s="9">
        <f t="shared" si="56"/>
        <v>1706.9968551594043</v>
      </c>
      <c r="AR7" s="9">
        <f t="shared" si="57"/>
        <v>34.6580566189858</v>
      </c>
      <c r="AS7" s="9">
        <f t="shared" si="58"/>
        <v>1679.428340789289</v>
      </c>
      <c r="AT7" s="9">
        <f t="shared" si="59"/>
        <v>178.47623988878468</v>
      </c>
      <c r="AU7" s="9">
        <f t="shared" si="60"/>
        <v>34.43559205240995</v>
      </c>
      <c r="AV7" s="9">
        <f t="shared" si="61"/>
        <v>19.71922961296728</v>
      </c>
      <c r="AW7" s="9">
        <f t="shared" si="62"/>
        <v>721.3195484654558</v>
      </c>
      <c r="AX7">
        <f t="shared" si="24"/>
        <v>36.36363636363635</v>
      </c>
      <c r="AY7">
        <f t="shared" si="37"/>
        <v>39.99999999999999</v>
      </c>
      <c r="AZ7">
        <f t="shared" si="38"/>
        <v>32.72727272727272</v>
      </c>
      <c r="BA7">
        <f t="shared" si="39"/>
        <v>19.364916731037074</v>
      </c>
      <c r="BB7">
        <f t="shared" si="40"/>
        <v>34.457696848104916</v>
      </c>
      <c r="BC7">
        <f t="shared" si="41"/>
        <v>25.659447621513383</v>
      </c>
      <c r="BD7">
        <f t="shared" si="42"/>
        <v>4764.938784006961</v>
      </c>
      <c r="BE7">
        <f t="shared" si="43"/>
        <v>3364.8794041755127</v>
      </c>
      <c r="BF7">
        <f t="shared" si="44"/>
        <v>960.9840516906115</v>
      </c>
      <c r="BG7">
        <f t="shared" si="45"/>
        <v>443.94284305628537</v>
      </c>
      <c r="BH7">
        <f t="shared" si="46"/>
        <v>883.0181711971223</v>
      </c>
    </row>
    <row r="8" spans="1:60" ht="12.75">
      <c r="A8" s="4"/>
      <c r="B8">
        <f t="shared" si="12"/>
        <v>62.90909090909092</v>
      </c>
      <c r="C8" s="4">
        <f t="shared" si="25"/>
        <v>69.20000000000002</v>
      </c>
      <c r="D8">
        <f t="shared" si="26"/>
        <v>56.61818181818183</v>
      </c>
      <c r="E8">
        <f t="shared" si="27"/>
        <v>59.69623103680836</v>
      </c>
      <c r="F8">
        <f t="shared" si="28"/>
        <v>44.50414039611029</v>
      </c>
      <c r="G8">
        <f t="shared" si="29"/>
        <v>4628.718299864279</v>
      </c>
      <c r="H8">
        <f t="shared" si="30"/>
        <v>3693.933396116295</v>
      </c>
      <c r="I8">
        <f t="shared" si="31"/>
        <v>934.7849037479841</v>
      </c>
      <c r="J8">
        <f t="shared" si="0"/>
        <v>63.727272727272705</v>
      </c>
      <c r="K8" s="1">
        <f t="shared" si="47"/>
        <v>70.09999999999998</v>
      </c>
      <c r="L8">
        <f t="shared" si="1"/>
        <v>57.354545454545445</v>
      </c>
      <c r="M8">
        <f t="shared" si="48"/>
        <v>60.73722087814026</v>
      </c>
      <c r="N8">
        <f t="shared" si="49"/>
        <v>45.43725216490891</v>
      </c>
      <c r="O8">
        <f t="shared" si="50"/>
        <v>4694.726085961774</v>
      </c>
      <c r="P8">
        <f t="shared" si="51"/>
        <v>3749.4376351344245</v>
      </c>
      <c r="Q8">
        <f t="shared" si="52"/>
        <v>945.2884508273492</v>
      </c>
      <c r="R8">
        <f t="shared" si="32"/>
        <v>7.609249113802097</v>
      </c>
      <c r="S8">
        <f t="shared" si="33"/>
        <v>4.20492555952103</v>
      </c>
      <c r="T8" s="3">
        <f t="shared" si="34"/>
        <v>941.0835252678281</v>
      </c>
      <c r="U8">
        <f t="shared" si="13"/>
        <v>38.454545454545446</v>
      </c>
      <c r="V8" s="3">
        <f t="shared" si="35"/>
        <v>42.3</v>
      </c>
      <c r="W8">
        <f t="shared" si="14"/>
        <v>34.60909090909091</v>
      </c>
      <c r="X8">
        <f t="shared" si="4"/>
        <v>23.754788990854028</v>
      </c>
      <c r="Y8">
        <f t="shared" si="5"/>
        <v>28.02002936525262</v>
      </c>
      <c r="Z8">
        <f t="shared" si="6"/>
        <v>3997.081687381693</v>
      </c>
      <c r="AA8">
        <f t="shared" si="7"/>
        <v>560.9038344750223</v>
      </c>
      <c r="AB8">
        <f t="shared" si="8"/>
        <v>3202.061833710731</v>
      </c>
      <c r="AC8">
        <f t="shared" si="9"/>
        <v>795.0198536709618</v>
      </c>
      <c r="AD8">
        <f t="shared" si="15"/>
        <v>31.363636363636356</v>
      </c>
      <c r="AE8">
        <f t="shared" si="36"/>
        <v>34.49999999999999</v>
      </c>
      <c r="AF8">
        <f t="shared" si="16"/>
        <v>28.227272727272723</v>
      </c>
      <c r="AG8">
        <f t="shared" si="17"/>
        <v>1236.1258366728096</v>
      </c>
      <c r="AH8">
        <f t="shared" si="18"/>
        <v>27.885172979128164</v>
      </c>
      <c r="AI8">
        <f t="shared" si="19"/>
        <v>19.598770310806096</v>
      </c>
      <c r="AJ8">
        <f t="shared" si="20"/>
        <v>553.7992915355671</v>
      </c>
      <c r="AK8">
        <f t="shared" si="21"/>
        <v>213.37444573717073</v>
      </c>
      <c r="AL8">
        <f t="shared" si="22"/>
        <v>895.7009908744132</v>
      </c>
      <c r="AM8">
        <f t="shared" si="23"/>
        <v>44.54545454545453</v>
      </c>
      <c r="AN8">
        <f t="shared" si="53"/>
        <v>48.99999999999999</v>
      </c>
      <c r="AO8">
        <f t="shared" si="54"/>
        <v>40.090909090909086</v>
      </c>
      <c r="AP8" s="9">
        <f t="shared" si="55"/>
        <v>1910.242691316369</v>
      </c>
      <c r="AQ8" s="9">
        <f t="shared" si="56"/>
        <v>1705.891663393492</v>
      </c>
      <c r="AR8" s="9">
        <f t="shared" si="57"/>
        <v>34.56318654018227</v>
      </c>
      <c r="AS8" s="9">
        <f t="shared" si="58"/>
        <v>1670.6711723018136</v>
      </c>
      <c r="AT8" s="9">
        <f t="shared" si="59"/>
        <v>169.13053683119847</v>
      </c>
      <c r="AU8" s="9">
        <f t="shared" si="60"/>
        <v>34.29285639896448</v>
      </c>
      <c r="AV8" s="9">
        <f t="shared" si="61"/>
        <v>19.552007358210993</v>
      </c>
      <c r="AW8" s="9">
        <f t="shared" si="62"/>
        <v>720.6108660737497</v>
      </c>
      <c r="AX8">
        <f t="shared" si="24"/>
        <v>36.27272727272726</v>
      </c>
      <c r="AY8">
        <f t="shared" si="37"/>
        <v>39.89999999999999</v>
      </c>
      <c r="AZ8">
        <f t="shared" si="38"/>
        <v>32.645454545454534</v>
      </c>
      <c r="BA8">
        <f t="shared" si="39"/>
        <v>19.157505056765594</v>
      </c>
      <c r="BB8">
        <f t="shared" si="40"/>
        <v>34.34156187589463</v>
      </c>
      <c r="BC8">
        <f t="shared" si="41"/>
        <v>25.555010752399188</v>
      </c>
      <c r="BD8">
        <f t="shared" si="42"/>
        <v>4747.876872554409</v>
      </c>
      <c r="BE8">
        <f t="shared" si="43"/>
        <v>3348.0760376509097</v>
      </c>
      <c r="BF8">
        <f t="shared" si="44"/>
        <v>952.6955051321254</v>
      </c>
      <c r="BG8">
        <f t="shared" si="45"/>
        <v>439.12820675817864</v>
      </c>
      <c r="BH8">
        <f t="shared" si="46"/>
        <v>886.233536529552</v>
      </c>
    </row>
    <row r="9" spans="1:60" ht="12.75">
      <c r="A9" s="4"/>
      <c r="B9">
        <f t="shared" si="12"/>
        <v>62.818181818181834</v>
      </c>
      <c r="C9" s="4">
        <f t="shared" si="25"/>
        <v>69.10000000000002</v>
      </c>
      <c r="D9">
        <f t="shared" si="26"/>
        <v>56.53636363636365</v>
      </c>
      <c r="E9">
        <f t="shared" si="27"/>
        <v>59.580281973149496</v>
      </c>
      <c r="F9">
        <f t="shared" si="28"/>
        <v>44.400004653413525</v>
      </c>
      <c r="G9">
        <f t="shared" si="29"/>
        <v>4621.378576271061</v>
      </c>
      <c r="H9">
        <f t="shared" si="30"/>
        <v>3687.7583469122364</v>
      </c>
      <c r="I9">
        <f t="shared" si="31"/>
        <v>933.6202293588249</v>
      </c>
      <c r="J9">
        <f t="shared" si="0"/>
        <v>63.81818181818179</v>
      </c>
      <c r="K9" s="1">
        <f t="shared" si="47"/>
        <v>70.19999999999997</v>
      </c>
      <c r="L9">
        <f t="shared" si="1"/>
        <v>57.43636363636361</v>
      </c>
      <c r="M9">
        <f t="shared" si="48"/>
        <v>60.85260881835713</v>
      </c>
      <c r="N9">
        <f t="shared" si="49"/>
        <v>45.5404860291213</v>
      </c>
      <c r="O9">
        <f t="shared" si="50"/>
        <v>4702.054862665891</v>
      </c>
      <c r="P9">
        <f t="shared" si="51"/>
        <v>3755.5970274335286</v>
      </c>
      <c r="Q9">
        <f t="shared" si="52"/>
        <v>946.4578352323624</v>
      </c>
      <c r="R9">
        <f t="shared" si="32"/>
        <v>8.481195203265683</v>
      </c>
      <c r="S9">
        <f t="shared" si="33"/>
        <v>5.819093243322527</v>
      </c>
      <c r="T9" s="3">
        <f t="shared" si="34"/>
        <v>940.6387419890399</v>
      </c>
      <c r="U9">
        <f t="shared" si="13"/>
        <v>38.36363636363636</v>
      </c>
      <c r="V9" s="3">
        <f t="shared" si="35"/>
        <v>42.199999999999996</v>
      </c>
      <c r="W9">
        <f t="shared" si="14"/>
        <v>34.527272727272724</v>
      </c>
      <c r="X9">
        <f t="shared" si="4"/>
        <v>23.576259245266193</v>
      </c>
      <c r="Y9">
        <f t="shared" si="5"/>
        <v>27.918908181721054</v>
      </c>
      <c r="Z9">
        <f t="shared" si="6"/>
        <v>3988.832373548168</v>
      </c>
      <c r="AA9">
        <f t="shared" si="7"/>
        <v>555.5717026336819</v>
      </c>
      <c r="AB9">
        <f t="shared" si="8"/>
        <v>3189.6231961987687</v>
      </c>
      <c r="AC9">
        <f t="shared" si="9"/>
        <v>799.2091773493994</v>
      </c>
      <c r="AD9">
        <f t="shared" si="15"/>
        <v>31.272727272727263</v>
      </c>
      <c r="AE9">
        <f t="shared" si="36"/>
        <v>34.39999999999999</v>
      </c>
      <c r="AF9">
        <f t="shared" si="16"/>
        <v>28.145454545454538</v>
      </c>
      <c r="AG9">
        <f t="shared" si="17"/>
        <v>1228.9702752238072</v>
      </c>
      <c r="AH9">
        <f t="shared" si="18"/>
        <v>27.761355731950474</v>
      </c>
      <c r="AI9">
        <f t="shared" si="19"/>
        <v>19.480746485854887</v>
      </c>
      <c r="AJ9">
        <f t="shared" si="20"/>
        <v>547.3217049930008</v>
      </c>
      <c r="AK9">
        <f t="shared" si="21"/>
        <v>209.84155539699856</v>
      </c>
      <c r="AL9">
        <f t="shared" si="22"/>
        <v>891.4901256278049</v>
      </c>
      <c r="AM9">
        <f t="shared" si="23"/>
        <v>44.454545454545446</v>
      </c>
      <c r="AN9">
        <f t="shared" si="53"/>
        <v>48.89999999999999</v>
      </c>
      <c r="AO9">
        <f t="shared" si="54"/>
        <v>40.0090909090909</v>
      </c>
      <c r="AP9" s="9">
        <f t="shared" si="55"/>
        <v>1907.4499044804174</v>
      </c>
      <c r="AQ9" s="9">
        <f t="shared" si="56"/>
        <v>1704.8151177466261</v>
      </c>
      <c r="AR9" s="9">
        <f t="shared" si="57"/>
        <v>34.468249555899995</v>
      </c>
      <c r="AS9" s="9">
        <f t="shared" si="58"/>
        <v>1661.9344300806467</v>
      </c>
      <c r="AT9" s="9">
        <f t="shared" si="59"/>
        <v>159.75409906781192</v>
      </c>
      <c r="AU9" s="9">
        <f t="shared" si="60"/>
        <v>34.14981698340416</v>
      </c>
      <c r="AV9" s="9">
        <f t="shared" si="61"/>
        <v>19.383687868202482</v>
      </c>
      <c r="AW9" s="9">
        <f t="shared" si="62"/>
        <v>719.9389829018244</v>
      </c>
      <c r="AX9">
        <f t="shared" si="24"/>
        <v>36.18181818181817</v>
      </c>
      <c r="AY9">
        <f t="shared" si="37"/>
        <v>39.79999999999999</v>
      </c>
      <c r="AZ9">
        <f t="shared" si="38"/>
        <v>32.563636363636355</v>
      </c>
      <c r="BA9">
        <f t="shared" si="39"/>
        <v>18.948350851723198</v>
      </c>
      <c r="BB9">
        <f t="shared" si="40"/>
        <v>34.22532501052253</v>
      </c>
      <c r="BC9">
        <f t="shared" si="41"/>
        <v>25.450408352304294</v>
      </c>
      <c r="BD9">
        <f t="shared" si="42"/>
        <v>4730.7846802762415</v>
      </c>
      <c r="BE9">
        <f t="shared" si="43"/>
        <v>3331.3147321188617</v>
      </c>
      <c r="BF9">
        <f t="shared" si="44"/>
        <v>944.439521767526</v>
      </c>
      <c r="BG9">
        <f t="shared" si="45"/>
        <v>434.3362515645741</v>
      </c>
      <c r="BH9">
        <f t="shared" si="46"/>
        <v>889.3666779544279</v>
      </c>
    </row>
    <row r="10" spans="1:60" ht="12.75">
      <c r="A10" s="4"/>
      <c r="B10">
        <f t="shared" si="12"/>
        <v>62.72727272727275</v>
      </c>
      <c r="C10" s="4">
        <f t="shared" si="25"/>
        <v>69.00000000000003</v>
      </c>
      <c r="D10">
        <f t="shared" si="26"/>
        <v>56.454545454545475</v>
      </c>
      <c r="E10">
        <f t="shared" si="27"/>
        <v>59.46427498927405</v>
      </c>
      <c r="F10">
        <f t="shared" si="28"/>
        <v>44.2957752215642</v>
      </c>
      <c r="G10">
        <f t="shared" si="29"/>
        <v>4614.037726520844</v>
      </c>
      <c r="H10">
        <f t="shared" si="30"/>
        <v>3681.5816813228826</v>
      </c>
      <c r="I10">
        <f t="shared" si="31"/>
        <v>932.4560451979619</v>
      </c>
      <c r="J10">
        <f t="shared" si="0"/>
        <v>63.90909090909088</v>
      </c>
      <c r="K10" s="1">
        <f t="shared" si="47"/>
        <v>70.29999999999997</v>
      </c>
      <c r="L10">
        <f t="shared" si="1"/>
        <v>57.518181818181795</v>
      </c>
      <c r="M10">
        <f t="shared" si="48"/>
        <v>60.967942395983776</v>
      </c>
      <c r="N10">
        <f t="shared" si="49"/>
        <v>45.6436330682541</v>
      </c>
      <c r="O10">
        <f t="shared" si="50"/>
        <v>4709.382575256009</v>
      </c>
      <c r="P10">
        <f t="shared" si="51"/>
        <v>3761.754903071138</v>
      </c>
      <c r="Q10">
        <f t="shared" si="52"/>
        <v>947.6276721848708</v>
      </c>
      <c r="R10">
        <f t="shared" si="32"/>
        <v>9.272576345110139</v>
      </c>
      <c r="S10">
        <f t="shared" si="33"/>
        <v>7.600405072548142</v>
      </c>
      <c r="T10" s="3">
        <f t="shared" si="34"/>
        <v>940.0272671123226</v>
      </c>
      <c r="U10">
        <f t="shared" si="13"/>
        <v>38.272727272727266</v>
      </c>
      <c r="V10" s="3">
        <f t="shared" si="35"/>
        <v>42.099999999999994</v>
      </c>
      <c r="W10">
        <f t="shared" si="14"/>
        <v>34.445454545454545</v>
      </c>
      <c r="X10">
        <f t="shared" si="4"/>
        <v>23.39679465225952</v>
      </c>
      <c r="Y10">
        <f t="shared" si="5"/>
        <v>27.81766005470042</v>
      </c>
      <c r="Z10">
        <f t="shared" si="6"/>
        <v>3980.5729285842935</v>
      </c>
      <c r="AA10">
        <f t="shared" si="7"/>
        <v>550.2619213317407</v>
      </c>
      <c r="AB10">
        <f t="shared" si="8"/>
        <v>3177.204269139961</v>
      </c>
      <c r="AC10">
        <f t="shared" si="9"/>
        <v>803.3686594443325</v>
      </c>
      <c r="AD10">
        <f t="shared" si="15"/>
        <v>31.18181818181817</v>
      </c>
      <c r="AE10">
        <f t="shared" si="36"/>
        <v>34.29999999999999</v>
      </c>
      <c r="AF10">
        <f t="shared" si="16"/>
        <v>28.06363636363636</v>
      </c>
      <c r="AG10">
        <f t="shared" si="17"/>
        <v>1221.835484635323</v>
      </c>
      <c r="AH10">
        <f t="shared" si="18"/>
        <v>27.63734560474105</v>
      </c>
      <c r="AI10">
        <f t="shared" si="19"/>
        <v>19.362348980077623</v>
      </c>
      <c r="AJ10">
        <f t="shared" si="20"/>
        <v>540.8775349985337</v>
      </c>
      <c r="AK10">
        <f t="shared" si="21"/>
        <v>206.33286125683452</v>
      </c>
      <c r="AL10">
        <f t="shared" si="22"/>
        <v>887.2908108936238</v>
      </c>
      <c r="AM10">
        <f t="shared" si="23"/>
        <v>44.36363636363635</v>
      </c>
      <c r="AN10">
        <f t="shared" si="53"/>
        <v>48.79999999999999</v>
      </c>
      <c r="AO10">
        <f t="shared" si="54"/>
        <v>39.92727272727272</v>
      </c>
      <c r="AP10" s="9">
        <f t="shared" si="55"/>
        <v>1904.66333935615</v>
      </c>
      <c r="AQ10" s="9">
        <f t="shared" si="56"/>
        <v>1703.7680685134646</v>
      </c>
      <c r="AR10" s="9">
        <f t="shared" si="57"/>
        <v>34.373245111771396</v>
      </c>
      <c r="AS10" s="9">
        <f t="shared" si="58"/>
        <v>1653.218108440385</v>
      </c>
      <c r="AT10" s="9">
        <f t="shared" si="59"/>
        <v>150.3453107696057</v>
      </c>
      <c r="AU10" s="9">
        <f t="shared" si="60"/>
        <v>34.00646997263902</v>
      </c>
      <c r="AV10" s="9">
        <f t="shared" si="61"/>
        <v>19.21424230715372</v>
      </c>
      <c r="AW10" s="9">
        <f t="shared" si="62"/>
        <v>719.3041787292132</v>
      </c>
      <c r="AX10">
        <f t="shared" si="24"/>
        <v>36.09090909090908</v>
      </c>
      <c r="AY10">
        <f t="shared" si="37"/>
        <v>39.69999999999999</v>
      </c>
      <c r="AZ10">
        <f t="shared" si="38"/>
        <v>32.48181818181817</v>
      </c>
      <c r="BA10">
        <f t="shared" si="39"/>
        <v>18.737395763552602</v>
      </c>
      <c r="BB10">
        <f t="shared" si="40"/>
        <v>34.10898521029171</v>
      </c>
      <c r="BC10">
        <f t="shared" si="41"/>
        <v>25.34563837177106</v>
      </c>
      <c r="BD10">
        <f t="shared" si="42"/>
        <v>4713.661584816568</v>
      </c>
      <c r="BE10">
        <f t="shared" si="43"/>
        <v>3314.5954875793636</v>
      </c>
      <c r="BF10">
        <f t="shared" si="44"/>
        <v>936.2161120382215</v>
      </c>
      <c r="BG10">
        <f t="shared" si="45"/>
        <v>429.56699445623144</v>
      </c>
      <c r="BH10">
        <f t="shared" si="46"/>
        <v>892.4169796552146</v>
      </c>
    </row>
    <row r="11" spans="1:60" ht="12.75">
      <c r="A11" s="4"/>
      <c r="B11">
        <f t="shared" si="12"/>
        <v>62.63636363636366</v>
      </c>
      <c r="C11" s="4">
        <f t="shared" si="25"/>
        <v>68.90000000000003</v>
      </c>
      <c r="D11">
        <f t="shared" si="26"/>
        <v>56.3727272727273</v>
      </c>
      <c r="E11">
        <f t="shared" si="27"/>
        <v>59.34820974553491</v>
      </c>
      <c r="F11">
        <f t="shared" si="28"/>
        <v>44.191451437639984</v>
      </c>
      <c r="G11">
        <f t="shared" si="29"/>
        <v>4606.695744724712</v>
      </c>
      <c r="H11">
        <f t="shared" si="30"/>
        <v>3675.403389816848</v>
      </c>
      <c r="I11">
        <f t="shared" si="31"/>
        <v>931.2923549078641</v>
      </c>
      <c r="J11">
        <f t="shared" si="0"/>
        <v>63.999999999999964</v>
      </c>
      <c r="K11" s="1">
        <f t="shared" si="47"/>
        <v>70.39999999999996</v>
      </c>
      <c r="L11">
        <f t="shared" si="1"/>
        <v>57.59999999999997</v>
      </c>
      <c r="M11">
        <f t="shared" si="48"/>
        <v>61.08322191895246</v>
      </c>
      <c r="N11">
        <f t="shared" si="49"/>
        <v>45.74669386961201</v>
      </c>
      <c r="O11">
        <f t="shared" si="50"/>
        <v>4716.709229133687</v>
      </c>
      <c r="P11">
        <f t="shared" si="51"/>
        <v>3767.911270669577</v>
      </c>
      <c r="Q11">
        <f t="shared" si="52"/>
        <v>948.7979584641098</v>
      </c>
      <c r="R11">
        <f t="shared" si="32"/>
        <v>10.002533282918629</v>
      </c>
      <c r="S11">
        <f t="shared" si="33"/>
        <v>9.534917955015771</v>
      </c>
      <c r="T11" s="3">
        <f t="shared" si="34"/>
        <v>939.263040509094</v>
      </c>
      <c r="U11">
        <f t="shared" si="13"/>
        <v>38.18181818181817</v>
      </c>
      <c r="V11" s="3">
        <f t="shared" si="35"/>
        <v>41.99999999999999</v>
      </c>
      <c r="W11">
        <f t="shared" si="14"/>
        <v>34.36363636363636</v>
      </c>
      <c r="X11">
        <f t="shared" si="4"/>
        <v>23.216373532487783</v>
      </c>
      <c r="Y11">
        <f t="shared" si="5"/>
        <v>27.716283593009564</v>
      </c>
      <c r="Z11">
        <f t="shared" si="6"/>
        <v>3972.303195444855</v>
      </c>
      <c r="AA11">
        <f t="shared" si="7"/>
        <v>544.974502872259</v>
      </c>
      <c r="AB11">
        <f t="shared" si="8"/>
        <v>3164.8050402312447</v>
      </c>
      <c r="AC11">
        <f t="shared" si="9"/>
        <v>807.4981552136105</v>
      </c>
      <c r="AD11">
        <f t="shared" si="15"/>
        <v>31.09090909090908</v>
      </c>
      <c r="AE11">
        <f t="shared" si="36"/>
        <v>34.19999999999999</v>
      </c>
      <c r="AF11">
        <f t="shared" si="16"/>
        <v>27.981818181818173</v>
      </c>
      <c r="AG11">
        <f t="shared" si="17"/>
        <v>1214.7214649073594</v>
      </c>
      <c r="AH11">
        <f t="shared" si="18"/>
        <v>27.513139989392325</v>
      </c>
      <c r="AI11">
        <f t="shared" si="19"/>
        <v>19.24357089617803</v>
      </c>
      <c r="AJ11">
        <f t="shared" si="20"/>
        <v>534.4668045196016</v>
      </c>
      <c r="AK11">
        <f t="shared" si="21"/>
        <v>202.8484079215316</v>
      </c>
      <c r="AL11">
        <f t="shared" si="22"/>
        <v>883.1030683092894</v>
      </c>
      <c r="AM11">
        <f t="shared" si="23"/>
        <v>44.27272727272726</v>
      </c>
      <c r="AN11">
        <f t="shared" si="53"/>
        <v>48.69999999999999</v>
      </c>
      <c r="AO11">
        <f t="shared" si="54"/>
        <v>39.84545454545454</v>
      </c>
      <c r="AP11" s="9">
        <f t="shared" si="55"/>
        <v>1901.8830883078963</v>
      </c>
      <c r="AQ11" s="9">
        <f t="shared" si="56"/>
        <v>1702.7514042383473</v>
      </c>
      <c r="AR11" s="9">
        <f t="shared" si="57"/>
        <v>34.27817264688687</v>
      </c>
      <c r="AS11" s="9">
        <f t="shared" si="58"/>
        <v>1644.5222016205187</v>
      </c>
      <c r="AT11" s="9">
        <f t="shared" si="59"/>
        <v>140.9024814517204</v>
      </c>
      <c r="AU11" s="9">
        <f t="shared" si="60"/>
        <v>33.86281146036163</v>
      </c>
      <c r="AV11" s="9">
        <f t="shared" si="61"/>
        <v>19.043640616591237</v>
      </c>
      <c r="AW11" s="9">
        <f t="shared" si="62"/>
        <v>718.706741837875</v>
      </c>
      <c r="AX11">
        <f t="shared" si="24"/>
        <v>35.999999999999986</v>
      </c>
      <c r="AY11">
        <f t="shared" si="37"/>
        <v>39.59999999999999</v>
      </c>
      <c r="AZ11">
        <f t="shared" si="38"/>
        <v>32.399999999999984</v>
      </c>
      <c r="BA11">
        <f t="shared" si="39"/>
        <v>18.524578267804074</v>
      </c>
      <c r="BB11">
        <f t="shared" si="40"/>
        <v>33.99254141831556</v>
      </c>
      <c r="BC11">
        <f t="shared" si="41"/>
        <v>25.240698724003245</v>
      </c>
      <c r="BD11">
        <f t="shared" si="42"/>
        <v>4696.506941149507</v>
      </c>
      <c r="BE11">
        <f t="shared" si="43"/>
        <v>3297.9183040324183</v>
      </c>
      <c r="BF11">
        <f t="shared" si="44"/>
        <v>928.0252865191368</v>
      </c>
      <c r="BG11">
        <f t="shared" si="45"/>
        <v>424.8204526680099</v>
      </c>
      <c r="BH11">
        <f t="shared" si="46"/>
        <v>895.3838032659617</v>
      </c>
    </row>
    <row r="12" spans="1:60" ht="12.75">
      <c r="A12" s="4"/>
      <c r="B12">
        <f t="shared" si="12"/>
        <v>62.545454545454575</v>
      </c>
      <c r="C12" s="4">
        <f t="shared" si="25"/>
        <v>68.80000000000004</v>
      </c>
      <c r="D12">
        <f t="shared" si="26"/>
        <v>56.290909090909125</v>
      </c>
      <c r="E12">
        <f t="shared" si="27"/>
        <v>59.23208589945153</v>
      </c>
      <c r="F12">
        <f t="shared" si="28"/>
        <v>44.0870326318408</v>
      </c>
      <c r="G12">
        <f t="shared" si="29"/>
        <v>4599.352624950582</v>
      </c>
      <c r="H12">
        <f t="shared" si="30"/>
        <v>3669.2234627812695</v>
      </c>
      <c r="I12">
        <f t="shared" si="31"/>
        <v>930.1291621693126</v>
      </c>
      <c r="J12">
        <f t="shared" si="0"/>
        <v>64.09090909090905</v>
      </c>
      <c r="K12" s="1">
        <f t="shared" si="47"/>
        <v>70.49999999999996</v>
      </c>
      <c r="L12">
        <f t="shared" si="1"/>
        <v>57.68181818181815</v>
      </c>
      <c r="M12">
        <f t="shared" si="48"/>
        <v>61.1984476927315</v>
      </c>
      <c r="N12">
        <f t="shared" si="49"/>
        <v>45.84966901473038</v>
      </c>
      <c r="O12">
        <f t="shared" si="50"/>
        <v>4724.034829662298</v>
      </c>
      <c r="P12">
        <f t="shared" si="51"/>
        <v>3774.0661387807627</v>
      </c>
      <c r="Q12">
        <f t="shared" si="52"/>
        <v>949.9686908815352</v>
      </c>
      <c r="R12">
        <f t="shared" si="32"/>
        <v>10.683663794592853</v>
      </c>
      <c r="S12">
        <f t="shared" si="33"/>
        <v>11.611789505656361</v>
      </c>
      <c r="T12" s="3">
        <f t="shared" si="34"/>
        <v>938.3569013758788</v>
      </c>
      <c r="U12">
        <f t="shared" si="13"/>
        <v>38.09090909090908</v>
      </c>
      <c r="V12" s="3">
        <f t="shared" si="35"/>
        <v>41.89999999999999</v>
      </c>
      <c r="W12">
        <f t="shared" si="14"/>
        <v>34.281818181818174</v>
      </c>
      <c r="X12">
        <f t="shared" si="4"/>
        <v>23.034973410012853</v>
      </c>
      <c r="Y12">
        <f t="shared" si="5"/>
        <v>27.614777383262375</v>
      </c>
      <c r="Z12">
        <f t="shared" si="6"/>
        <v>3964.023013036396</v>
      </c>
      <c r="AA12">
        <f t="shared" si="7"/>
        <v>539.7094597230433</v>
      </c>
      <c r="AB12">
        <f t="shared" si="8"/>
        <v>3152.4254970048137</v>
      </c>
      <c r="AC12">
        <f t="shared" si="9"/>
        <v>811.5975160315825</v>
      </c>
      <c r="AD12">
        <f t="shared" si="15"/>
        <v>30.999999999999986</v>
      </c>
      <c r="AE12">
        <f t="shared" si="36"/>
        <v>34.09999999999999</v>
      </c>
      <c r="AF12">
        <f t="shared" si="16"/>
        <v>27.899999999999988</v>
      </c>
      <c r="AG12">
        <f t="shared" si="17"/>
        <v>1207.6282160399157</v>
      </c>
      <c r="AH12">
        <f t="shared" si="18"/>
        <v>27.388736226337627</v>
      </c>
      <c r="AI12">
        <f t="shared" si="19"/>
        <v>19.124405143059988</v>
      </c>
      <c r="AJ12">
        <f t="shared" si="20"/>
        <v>528.089536903127</v>
      </c>
      <c r="AK12">
        <f t="shared" si="21"/>
        <v>199.38824095579866</v>
      </c>
      <c r="AL12">
        <f t="shared" si="22"/>
        <v>878.9269200925874</v>
      </c>
      <c r="AM12">
        <f t="shared" si="23"/>
        <v>44.181818181818166</v>
      </c>
      <c r="AN12">
        <f t="shared" si="53"/>
        <v>48.59999999999999</v>
      </c>
      <c r="AO12">
        <f t="shared" si="54"/>
        <v>39.76363636363635</v>
      </c>
      <c r="AP12" s="9">
        <f t="shared" si="55"/>
        <v>1899.1092456723543</v>
      </c>
      <c r="AQ12" s="9">
        <f t="shared" si="56"/>
        <v>1701.7660540735478</v>
      </c>
      <c r="AR12" s="9">
        <f t="shared" si="57"/>
        <v>34.183031593692846</v>
      </c>
      <c r="AS12" s="9">
        <f t="shared" si="58"/>
        <v>1635.8467037841547</v>
      </c>
      <c r="AT12" s="9">
        <f t="shared" si="59"/>
        <v>131.42384130941332</v>
      </c>
      <c r="AU12" s="9">
        <f t="shared" si="60"/>
        <v>33.71883746513214</v>
      </c>
      <c r="AV12" s="9">
        <f t="shared" si="61"/>
        <v>18.871851442280462</v>
      </c>
      <c r="AW12" s="9">
        <f t="shared" si="62"/>
        <v>718.1469693984949</v>
      </c>
      <c r="AX12">
        <f t="shared" si="24"/>
        <v>35.90909090909089</v>
      </c>
      <c r="AY12">
        <f t="shared" si="37"/>
        <v>39.499999999999986</v>
      </c>
      <c r="AZ12">
        <f t="shared" si="38"/>
        <v>32.318181818181806</v>
      </c>
      <c r="BA12">
        <f t="shared" si="39"/>
        <v>18.309833423600523</v>
      </c>
      <c r="BB12">
        <f t="shared" si="40"/>
        <v>33.87599256222464</v>
      </c>
      <c r="BC12">
        <f t="shared" si="41"/>
        <v>25.13558728394777</v>
      </c>
      <c r="BD12">
        <f t="shared" si="42"/>
        <v>4679.320080302283</v>
      </c>
      <c r="BE12">
        <f t="shared" si="43"/>
        <v>3281.2831814780257</v>
      </c>
      <c r="BF12">
        <f t="shared" si="44"/>
        <v>919.867055920955</v>
      </c>
      <c r="BG12">
        <f t="shared" si="45"/>
        <v>420.0966436940197</v>
      </c>
      <c r="BH12">
        <f t="shared" si="46"/>
        <v>898.2664865973219</v>
      </c>
    </row>
    <row r="13" spans="2:60" ht="12.75">
      <c r="B13">
        <f t="shared" si="12"/>
        <v>62.45454545454549</v>
      </c>
      <c r="C13" s="4">
        <f t="shared" si="25"/>
        <v>68.70000000000005</v>
      </c>
      <c r="D13">
        <f t="shared" si="26"/>
        <v>56.209090909090946</v>
      </c>
      <c r="E13">
        <f t="shared" si="27"/>
        <v>59.11590310567881</v>
      </c>
      <c r="F13">
        <f t="shared" si="28"/>
        <v>43.98251812739296</v>
      </c>
      <c r="G13">
        <f t="shared" si="29"/>
        <v>4592.008361222788</v>
      </c>
      <c r="H13">
        <f t="shared" si="30"/>
        <v>3663.04189052087</v>
      </c>
      <c r="I13">
        <f t="shared" si="31"/>
        <v>928.9664707019183</v>
      </c>
      <c r="J13">
        <f t="shared" si="0"/>
        <v>64.18181818181813</v>
      </c>
      <c r="K13" s="1">
        <f t="shared" si="47"/>
        <v>70.59999999999995</v>
      </c>
      <c r="L13">
        <f t="shared" si="1"/>
        <v>57.76363636363632</v>
      </c>
      <c r="M13">
        <f t="shared" si="48"/>
        <v>61.31362002035105</v>
      </c>
      <c r="N13">
        <f t="shared" si="49"/>
        <v>45.952559079450715</v>
      </c>
      <c r="O13">
        <f t="shared" si="50"/>
        <v>4731.359382167365</v>
      </c>
      <c r="P13">
        <f t="shared" si="51"/>
        <v>3780.2195158869763</v>
      </c>
      <c r="Q13">
        <f t="shared" si="52"/>
        <v>951.1398662803886</v>
      </c>
      <c r="R13">
        <f t="shared" si="32"/>
        <v>11.324781325742842</v>
      </c>
      <c r="S13">
        <f t="shared" si="33"/>
        <v>13.822279625102851</v>
      </c>
      <c r="T13" s="3">
        <f t="shared" si="34"/>
        <v>937.3175866552857</v>
      </c>
      <c r="U13">
        <f t="shared" si="13"/>
        <v>37.999999999999986</v>
      </c>
      <c r="V13" s="3">
        <f t="shared" si="35"/>
        <v>41.79999999999999</v>
      </c>
      <c r="W13">
        <f t="shared" si="14"/>
        <v>34.199999999999996</v>
      </c>
      <c r="X13">
        <f t="shared" si="4"/>
        <v>22.8525709713371</v>
      </c>
      <c r="Y13">
        <f t="shared" si="5"/>
        <v>27.513139989392336</v>
      </c>
      <c r="Z13">
        <f t="shared" si="6"/>
        <v>3955.732216061604</v>
      </c>
      <c r="AA13">
        <f t="shared" si="7"/>
        <v>534.4668045196023</v>
      </c>
      <c r="AB13">
        <f t="shared" si="8"/>
        <v>3140.0656268251623</v>
      </c>
      <c r="AC13">
        <f t="shared" si="9"/>
        <v>815.6665892364417</v>
      </c>
      <c r="AD13">
        <f t="shared" si="15"/>
        <v>30.909090909090892</v>
      </c>
      <c r="AE13">
        <f t="shared" si="36"/>
        <v>33.999999999999986</v>
      </c>
      <c r="AF13">
        <f t="shared" si="16"/>
        <v>27.81818181818181</v>
      </c>
      <c r="AG13">
        <f t="shared" si="17"/>
        <v>1200.5557380329906</v>
      </c>
      <c r="AH13">
        <f t="shared" si="18"/>
        <v>27.264131603186982</v>
      </c>
      <c r="AI13">
        <f t="shared" si="19"/>
        <v>19.004844428337766</v>
      </c>
      <c r="AJ13">
        <f t="shared" si="20"/>
        <v>521.7457558839418</v>
      </c>
      <c r="AK13">
        <f t="shared" si="21"/>
        <v>195.95240691332106</v>
      </c>
      <c r="AL13">
        <f t="shared" si="22"/>
        <v>874.7623890623698</v>
      </c>
      <c r="AM13">
        <f t="shared" si="23"/>
        <v>44.09090909090907</v>
      </c>
      <c r="AN13">
        <f t="shared" si="53"/>
        <v>48.499999999999986</v>
      </c>
      <c r="AO13">
        <f t="shared" si="54"/>
        <v>39.68181818181817</v>
      </c>
      <c r="AP13" s="9">
        <f t="shared" si="55"/>
        <v>1896.3419078142008</v>
      </c>
      <c r="AQ13" s="9">
        <f t="shared" si="56"/>
        <v>1700.8129903246838</v>
      </c>
      <c r="AR13" s="9">
        <f t="shared" si="57"/>
        <v>34.087821377887664</v>
      </c>
      <c r="AS13" s="9">
        <f t="shared" si="58"/>
        <v>1627.1916090166944</v>
      </c>
      <c r="AT13" s="9">
        <f t="shared" si="59"/>
        <v>121.90753618152758</v>
      </c>
      <c r="AU13" s="9">
        <f t="shared" si="60"/>
        <v>33.574543928399066</v>
      </c>
      <c r="AV13" s="9">
        <f t="shared" si="61"/>
        <v>18.69884205545561</v>
      </c>
      <c r="AW13" s="9">
        <f t="shared" si="62"/>
        <v>717.6251678807026</v>
      </c>
      <c r="AX13">
        <f t="shared" si="24"/>
        <v>35.8181818181818</v>
      </c>
      <c r="AY13">
        <f t="shared" si="37"/>
        <v>39.399999999999984</v>
      </c>
      <c r="AZ13">
        <f t="shared" si="38"/>
        <v>32.23636363636362</v>
      </c>
      <c r="BA13">
        <f t="shared" si="39"/>
        <v>18.093092604637793</v>
      </c>
      <c r="BB13">
        <f t="shared" si="40"/>
        <v>33.759337553866466</v>
      </c>
      <c r="BC13">
        <f t="shared" si="41"/>
        <v>25.0303018873478</v>
      </c>
      <c r="BD13">
        <f t="shared" si="42"/>
        <v>4662.100307977876</v>
      </c>
      <c r="BE13">
        <f t="shared" si="43"/>
        <v>3264.6901199161853</v>
      </c>
      <c r="BF13">
        <f t="shared" si="44"/>
        <v>911.7414310924108</v>
      </c>
      <c r="BG13">
        <f t="shared" si="45"/>
        <v>415.39558529291327</v>
      </c>
      <c r="BH13">
        <f t="shared" si="46"/>
        <v>901.0643422621927</v>
      </c>
    </row>
    <row r="14" spans="2:60" ht="12.75">
      <c r="B14">
        <f t="shared" si="12"/>
        <v>62.3636363636364</v>
      </c>
      <c r="C14" s="4">
        <f t="shared" si="25"/>
        <v>68.60000000000005</v>
      </c>
      <c r="D14">
        <f t="shared" si="26"/>
        <v>56.12727272727277</v>
      </c>
      <c r="E14">
        <f t="shared" si="27"/>
        <v>58.9996610159754</v>
      </c>
      <c r="F14">
        <f t="shared" si="28"/>
        <v>43.8779072404514</v>
      </c>
      <c r="G14">
        <f t="shared" si="29"/>
        <v>4584.662947521665</v>
      </c>
      <c r="H14">
        <f t="shared" si="30"/>
        <v>3656.858663257004</v>
      </c>
      <c r="I14">
        <f t="shared" si="31"/>
        <v>927.804284264661</v>
      </c>
      <c r="J14">
        <f t="shared" si="0"/>
        <v>64.27272727272722</v>
      </c>
      <c r="K14" s="1">
        <f t="shared" si="47"/>
        <v>70.69999999999995</v>
      </c>
      <c r="L14">
        <f t="shared" si="1"/>
        <v>57.8454545454545</v>
      </c>
      <c r="M14">
        <f t="shared" si="48"/>
        <v>61.42873920242864</v>
      </c>
      <c r="N14">
        <f t="shared" si="49"/>
        <v>46.055364633995055</v>
      </c>
      <c r="O14">
        <f t="shared" si="50"/>
        <v>4738.682891936918</v>
      </c>
      <c r="P14">
        <f t="shared" si="51"/>
        <v>3786.3714104016212</v>
      </c>
      <c r="Q14">
        <f t="shared" si="52"/>
        <v>952.3114815352969</v>
      </c>
      <c r="R14">
        <f t="shared" si="32"/>
        <v>11.932337242799209</v>
      </c>
      <c r="S14">
        <f t="shared" si="33"/>
        <v>16.15915154378297</v>
      </c>
      <c r="T14" s="3">
        <f t="shared" si="34"/>
        <v>936.152329991514</v>
      </c>
      <c r="U14">
        <f t="shared" si="13"/>
        <v>37.90909090909089</v>
      </c>
      <c r="V14" s="3">
        <f t="shared" si="35"/>
        <v>41.69999999999999</v>
      </c>
      <c r="W14">
        <f t="shared" si="14"/>
        <v>34.11818181818181</v>
      </c>
      <c r="X14">
        <f t="shared" si="4"/>
        <v>22.669142021699873</v>
      </c>
      <c r="Y14">
        <f t="shared" si="5"/>
        <v>27.41136995216423</v>
      </c>
      <c r="Z14">
        <f t="shared" si="6"/>
        <v>3947.4306348555074</v>
      </c>
      <c r="AA14">
        <f t="shared" si="7"/>
        <v>529.2465500681735</v>
      </c>
      <c r="AB14">
        <f t="shared" si="8"/>
        <v>3127.725416886049</v>
      </c>
      <c r="AC14">
        <f t="shared" si="9"/>
        <v>819.7052179694583</v>
      </c>
      <c r="AD14">
        <f t="shared" si="15"/>
        <v>30.818181818181802</v>
      </c>
      <c r="AE14">
        <f t="shared" si="36"/>
        <v>33.899999999999984</v>
      </c>
      <c r="AF14">
        <f t="shared" si="16"/>
        <v>27.736363636363624</v>
      </c>
      <c r="AG14">
        <f t="shared" si="17"/>
        <v>1193.504030886586</v>
      </c>
      <c r="AH14">
        <f t="shared" si="18"/>
        <v>27.139323353317025</v>
      </c>
      <c r="AI14">
        <f t="shared" si="19"/>
        <v>18.884881250473732</v>
      </c>
      <c r="AJ14">
        <f t="shared" si="20"/>
        <v>515.4354855934528</v>
      </c>
      <c r="AK14">
        <f t="shared" si="21"/>
        <v>192.54095336705097</v>
      </c>
      <c r="AL14">
        <f t="shared" si="22"/>
        <v>870.6094986601842</v>
      </c>
      <c r="AM14">
        <f t="shared" si="23"/>
        <v>43.999999999999986</v>
      </c>
      <c r="AN14">
        <f t="shared" si="53"/>
        <v>48.399999999999984</v>
      </c>
      <c r="AO14">
        <f t="shared" si="54"/>
        <v>39.59999999999999</v>
      </c>
      <c r="AP14" s="9">
        <f t="shared" si="55"/>
        <v>1893.5811731836768</v>
      </c>
      <c r="AQ14" s="9">
        <f t="shared" si="56"/>
        <v>1699.893231201611</v>
      </c>
      <c r="AR14" s="9">
        <f t="shared" si="57"/>
        <v>33.99254141831556</v>
      </c>
      <c r="AS14" s="9">
        <f t="shared" si="58"/>
        <v>1618.556911324497</v>
      </c>
      <c r="AT14" s="9">
        <f t="shared" si="59"/>
        <v>112.35162210495196</v>
      </c>
      <c r="AU14" s="9">
        <f t="shared" si="60"/>
        <v>33.4299267124533</v>
      </c>
      <c r="AV14" s="9">
        <f t="shared" si="61"/>
        <v>18.524578267804074</v>
      </c>
      <c r="AW14" s="9">
        <f t="shared" si="62"/>
        <v>717.1416534891722</v>
      </c>
      <c r="AX14">
        <f t="shared" si="24"/>
        <v>35.72727272727271</v>
      </c>
      <c r="AY14">
        <f t="shared" si="37"/>
        <v>39.29999999999998</v>
      </c>
      <c r="AZ14">
        <f t="shared" si="38"/>
        <v>32.154545454545435</v>
      </c>
      <c r="BA14">
        <f t="shared" si="39"/>
        <v>17.874283202411185</v>
      </c>
      <c r="BB14">
        <f t="shared" si="40"/>
        <v>33.642575288997996</v>
      </c>
      <c r="BC14">
        <f t="shared" si="41"/>
        <v>24.924840329765978</v>
      </c>
      <c r="BD14">
        <f t="shared" si="42"/>
        <v>4644.846903066884</v>
      </c>
      <c r="BE14">
        <f t="shared" si="43"/>
        <v>3248.1391193468958</v>
      </c>
      <c r="BF14">
        <f t="shared" si="44"/>
        <v>903.6484230226336</v>
      </c>
      <c r="BG14">
        <f t="shared" si="45"/>
        <v>410.7172954933118</v>
      </c>
      <c r="BH14">
        <f t="shared" si="46"/>
        <v>903.7766561906666</v>
      </c>
    </row>
    <row r="15" spans="1:60" ht="12.75">
      <c r="A15" s="5"/>
      <c r="B15">
        <f t="shared" si="12"/>
        <v>62.272727272727316</v>
      </c>
      <c r="C15" s="4">
        <f t="shared" si="25"/>
        <v>68.50000000000006</v>
      </c>
      <c r="D15">
        <f t="shared" si="26"/>
        <v>56.04545454545459</v>
      </c>
      <c r="E15">
        <f t="shared" si="27"/>
        <v>58.883359279171636</v>
      </c>
      <c r="F15">
        <f t="shared" si="28"/>
        <v>43.77319928000027</v>
      </c>
      <c r="G15">
        <f t="shared" si="29"/>
        <v>4577.316377783118</v>
      </c>
      <c r="H15">
        <f t="shared" si="30"/>
        <v>3650.673771126686</v>
      </c>
      <c r="I15">
        <f t="shared" si="31"/>
        <v>926.6426066564318</v>
      </c>
      <c r="J15">
        <f t="shared" si="0"/>
        <v>64.3636363636363</v>
      </c>
      <c r="K15" s="1">
        <f t="shared" si="47"/>
        <v>70.79999999999994</v>
      </c>
      <c r="L15">
        <f t="shared" si="1"/>
        <v>57.92727272727268</v>
      </c>
      <c r="M15">
        <f t="shared" si="48"/>
        <v>61.54380553719433</v>
      </c>
      <c r="N15">
        <f t="shared" si="49"/>
        <v>46.15808624303904</v>
      </c>
      <c r="O15">
        <f t="shared" si="50"/>
        <v>4746.005364221835</v>
      </c>
      <c r="P15">
        <f t="shared" si="51"/>
        <v>3792.5218306699658</v>
      </c>
      <c r="Q15">
        <f t="shared" si="52"/>
        <v>953.4835335518696</v>
      </c>
      <c r="R15">
        <f t="shared" si="32"/>
        <v>12.511221845842705</v>
      </c>
      <c r="S15">
        <f t="shared" si="33"/>
        <v>18.61628757136407</v>
      </c>
      <c r="T15" s="3">
        <f t="shared" si="34"/>
        <v>934.8672459805056</v>
      </c>
      <c r="U15">
        <f t="shared" si="13"/>
        <v>37.818181818181806</v>
      </c>
      <c r="V15" s="3">
        <f t="shared" si="35"/>
        <v>41.59999999999999</v>
      </c>
      <c r="W15">
        <f t="shared" si="14"/>
        <v>34.036363636363625</v>
      </c>
      <c r="X15">
        <f t="shared" si="4"/>
        <v>22.48466143841172</v>
      </c>
      <c r="Y15">
        <f t="shared" si="5"/>
        <v>27.309465788672544</v>
      </c>
      <c r="Z15">
        <f t="shared" si="6"/>
        <v>3939.1180952129234</v>
      </c>
      <c r="AA15">
        <f t="shared" si="7"/>
        <v>524.0487093488213</v>
      </c>
      <c r="AB15">
        <f t="shared" si="8"/>
        <v>3115.404854207412</v>
      </c>
      <c r="AC15">
        <f t="shared" si="9"/>
        <v>823.7132410055115</v>
      </c>
      <c r="AD15">
        <f t="shared" si="15"/>
        <v>30.72727272727271</v>
      </c>
      <c r="AE15">
        <f t="shared" si="36"/>
        <v>33.79999999999998</v>
      </c>
      <c r="AF15">
        <f t="shared" si="16"/>
        <v>27.65454545454544</v>
      </c>
      <c r="AG15">
        <f t="shared" si="17"/>
        <v>1186.4730946007012</v>
      </c>
      <c r="AH15">
        <f t="shared" si="18"/>
        <v>27.014308654413107</v>
      </c>
      <c r="AI15">
        <f t="shared" si="19"/>
        <v>18.764507890520864</v>
      </c>
      <c r="AJ15">
        <f t="shared" si="20"/>
        <v>509.1587505685577</v>
      </c>
      <c r="AK15">
        <f t="shared" si="21"/>
        <v>189.15392894073614</v>
      </c>
      <c r="AL15">
        <f t="shared" si="22"/>
        <v>866.4682729728796</v>
      </c>
      <c r="AM15">
        <f t="shared" si="23"/>
        <v>43.90909090909089</v>
      </c>
      <c r="AN15">
        <f t="shared" si="53"/>
        <v>48.29999999999998</v>
      </c>
      <c r="AO15">
        <f t="shared" si="54"/>
        <v>39.5181818181818</v>
      </c>
      <c r="AP15" s="9">
        <f t="shared" si="55"/>
        <v>1890.827142376217</v>
      </c>
      <c r="AQ15" s="9">
        <f t="shared" si="56"/>
        <v>1699.0078437952773</v>
      </c>
      <c r="AR15" s="9">
        <f t="shared" si="57"/>
        <v>33.8971911268585</v>
      </c>
      <c r="AS15" s="9">
        <f t="shared" si="58"/>
        <v>1609.9426046335125</v>
      </c>
      <c r="AT15" s="9">
        <f t="shared" si="59"/>
        <v>102.75405941917484</v>
      </c>
      <c r="AU15" s="9">
        <f t="shared" si="60"/>
        <v>33.28498159831245</v>
      </c>
      <c r="AV15" s="9">
        <f t="shared" si="61"/>
        <v>18.34902433959023</v>
      </c>
      <c r="AW15" s="9">
        <f t="shared" si="62"/>
        <v>716.6967526276543</v>
      </c>
      <c r="AX15">
        <f t="shared" si="24"/>
        <v>35.63636363636362</v>
      </c>
      <c r="AY15">
        <f t="shared" si="37"/>
        <v>39.19999999999998</v>
      </c>
      <c r="AZ15">
        <f t="shared" si="38"/>
        <v>32.072727272727256</v>
      </c>
      <c r="BA15">
        <f t="shared" si="39"/>
        <v>17.653328298085846</v>
      </c>
      <c r="BB15">
        <f t="shared" si="40"/>
        <v>33.52570464697049</v>
      </c>
      <c r="BC15">
        <f t="shared" si="41"/>
        <v>24.8192003655767</v>
      </c>
      <c r="BD15">
        <f t="shared" si="42"/>
        <v>4627.559116036996</v>
      </c>
      <c r="BE15">
        <f t="shared" si="43"/>
        <v>3231.63017977016</v>
      </c>
      <c r="BF15">
        <f t="shared" si="44"/>
        <v>895.5880428435344</v>
      </c>
      <c r="BG15">
        <f t="shared" si="45"/>
        <v>406.0617925993809</v>
      </c>
      <c r="BH15">
        <f t="shared" si="46"/>
        <v>906.4026860226825</v>
      </c>
    </row>
    <row r="16" spans="1:60" ht="12.75">
      <c r="A16" s="5"/>
      <c r="B16">
        <f t="shared" si="12"/>
        <v>62.18181818181824</v>
      </c>
      <c r="C16" s="4">
        <f t="shared" si="25"/>
        <v>68.40000000000006</v>
      </c>
      <c r="D16">
        <f t="shared" si="26"/>
        <v>55.96363636363642</v>
      </c>
      <c r="E16">
        <f t="shared" si="27"/>
        <v>58.76699754113705</v>
      </c>
      <c r="F16">
        <f t="shared" si="28"/>
        <v>43.66839354775177</v>
      </c>
      <c r="G16">
        <f t="shared" si="29"/>
        <v>4569.968645898196</v>
      </c>
      <c r="H16">
        <f t="shared" si="30"/>
        <v>3644.4872041816097</v>
      </c>
      <c r="I16">
        <f t="shared" si="31"/>
        <v>925.4814417165862</v>
      </c>
      <c r="J16">
        <f t="shared" si="0"/>
        <v>64.4545454545454</v>
      </c>
      <c r="K16" s="1">
        <f t="shared" si="47"/>
        <v>70.89999999999993</v>
      </c>
      <c r="L16">
        <f t="shared" si="1"/>
        <v>58.00909090909086</v>
      </c>
      <c r="M16">
        <f t="shared" si="48"/>
        <v>61.65881932051562</v>
      </c>
      <c r="N16">
        <f t="shared" si="49"/>
        <v>46.260724465783795</v>
      </c>
      <c r="O16">
        <f t="shared" si="50"/>
        <v>4753.3268042361815</v>
      </c>
      <c r="P16">
        <f t="shared" si="51"/>
        <v>3798.670784969887</v>
      </c>
      <c r="Q16">
        <f t="shared" si="52"/>
        <v>954.6560192662946</v>
      </c>
      <c r="R16">
        <f t="shared" si="32"/>
        <v>13.06524672847363</v>
      </c>
      <c r="S16">
        <f t="shared" si="33"/>
        <v>21.188429659554004</v>
      </c>
      <c r="T16" s="3">
        <f t="shared" si="34"/>
        <v>933.4675896067406</v>
      </c>
      <c r="U16">
        <f t="shared" si="13"/>
        <v>37.72727272727271</v>
      </c>
      <c r="V16" s="3">
        <f t="shared" si="35"/>
        <v>41.499999999999986</v>
      </c>
      <c r="W16">
        <f t="shared" si="14"/>
        <v>33.954545454545446</v>
      </c>
      <c r="X16">
        <f t="shared" si="4"/>
        <v>22.299103120977733</v>
      </c>
      <c r="Y16">
        <f t="shared" si="5"/>
        <v>27.20742599182607</v>
      </c>
      <c r="Z16">
        <f t="shared" si="6"/>
        <v>3930.7944182065503</v>
      </c>
      <c r="AA16">
        <f t="shared" si="7"/>
        <v>518.8732955186065</v>
      </c>
      <c r="AB16">
        <f t="shared" si="8"/>
        <v>3103.103925632191</v>
      </c>
      <c r="AC16">
        <f t="shared" si="9"/>
        <v>827.6904925743593</v>
      </c>
      <c r="AD16">
        <f t="shared" si="15"/>
        <v>30.636363636363615</v>
      </c>
      <c r="AE16">
        <f t="shared" si="36"/>
        <v>33.69999999999998</v>
      </c>
      <c r="AF16">
        <f t="shared" si="16"/>
        <v>27.57272727272726</v>
      </c>
      <c r="AG16">
        <f t="shared" si="17"/>
        <v>1179.4629291753342</v>
      </c>
      <c r="AH16">
        <f t="shared" si="18"/>
        <v>26.889084626961527</v>
      </c>
      <c r="AI16">
        <f t="shared" si="19"/>
        <v>18.643716403445364</v>
      </c>
      <c r="AJ16">
        <f t="shared" si="20"/>
        <v>502.9155757608112</v>
      </c>
      <c r="AK16">
        <f t="shared" si="21"/>
        <v>185.79138334173803</v>
      </c>
      <c r="AL16">
        <f t="shared" si="22"/>
        <v>862.3387367562611</v>
      </c>
      <c r="AM16">
        <f t="shared" si="23"/>
        <v>43.8181818181818</v>
      </c>
      <c r="AN16">
        <f t="shared" si="53"/>
        <v>48.19999999999998</v>
      </c>
      <c r="AO16">
        <f t="shared" si="54"/>
        <v>39.43636363636362</v>
      </c>
      <c r="AP16" s="9">
        <f t="shared" si="55"/>
        <v>1888.079918194218</v>
      </c>
      <c r="AQ16" s="9">
        <f t="shared" si="56"/>
        <v>1698.157947303467</v>
      </c>
      <c r="AR16" s="9">
        <f t="shared" si="57"/>
        <v>33.80176990832585</v>
      </c>
      <c r="AS16" s="9">
        <f t="shared" si="58"/>
        <v>1601.3486827878792</v>
      </c>
      <c r="AT16" s="9">
        <f t="shared" si="59"/>
        <v>93.11270637516327</v>
      </c>
      <c r="AU16" s="9">
        <f t="shared" si="60"/>
        <v>33.139704283532744</v>
      </c>
      <c r="AV16" s="9">
        <f t="shared" si="61"/>
        <v>18.172142880230254</v>
      </c>
      <c r="AW16" s="9">
        <f t="shared" si="62"/>
        <v>716.2908023932794</v>
      </c>
      <c r="AX16">
        <f t="shared" si="24"/>
        <v>35.545454545454525</v>
      </c>
      <c r="AY16">
        <f t="shared" si="37"/>
        <v>39.09999999999998</v>
      </c>
      <c r="AZ16">
        <f t="shared" si="38"/>
        <v>31.990909090909074</v>
      </c>
      <c r="BA16">
        <f t="shared" si="39"/>
        <v>17.43014629886962</v>
      </c>
      <c r="BB16">
        <f t="shared" si="40"/>
        <v>33.40872449040667</v>
      </c>
      <c r="BC16">
        <f t="shared" si="41"/>
        <v>24.713379706926144</v>
      </c>
      <c r="BD16">
        <f t="shared" si="42"/>
        <v>4610.236167186892</v>
      </c>
      <c r="BE16">
        <f t="shared" si="43"/>
        <v>3215.1633011859767</v>
      </c>
      <c r="BF16">
        <f t="shared" si="44"/>
        <v>887.5603018322533</v>
      </c>
      <c r="BG16">
        <f t="shared" si="45"/>
        <v>401.4290951965493</v>
      </c>
      <c r="BH16">
        <f t="shared" si="46"/>
        <v>908.9416593652111</v>
      </c>
    </row>
    <row r="17" spans="1:60" ht="12.75">
      <c r="A17" s="5"/>
      <c r="B17">
        <f t="shared" si="12"/>
        <v>62.09090909090915</v>
      </c>
      <c r="C17" s="4">
        <f t="shared" si="25"/>
        <v>68.30000000000007</v>
      </c>
      <c r="D17">
        <f t="shared" si="26"/>
        <v>55.88181818181824</v>
      </c>
      <c r="E17">
        <f t="shared" si="27"/>
        <v>58.650575444747425</v>
      </c>
      <c r="F17">
        <f t="shared" si="28"/>
        <v>43.56348933804306</v>
      </c>
      <c r="G17">
        <f t="shared" si="29"/>
        <v>4562.619745712659</v>
      </c>
      <c r="H17">
        <f t="shared" si="30"/>
        <v>3638.2989523871465</v>
      </c>
      <c r="I17">
        <f t="shared" si="31"/>
        <v>924.3207933255126</v>
      </c>
      <c r="J17">
        <f t="shared" si="0"/>
        <v>64.54545454545448</v>
      </c>
      <c r="K17" s="1">
        <f t="shared" si="47"/>
        <v>70.99999999999993</v>
      </c>
      <c r="L17">
        <f t="shared" si="1"/>
        <v>58.09090909090903</v>
      </c>
      <c r="M17">
        <f t="shared" si="48"/>
        <v>61.77378084592192</v>
      </c>
      <c r="N17">
        <f t="shared" si="49"/>
        <v>46.363279856026764</v>
      </c>
      <c r="O17">
        <f t="shared" si="50"/>
        <v>4760.6472171575515</v>
      </c>
      <c r="P17">
        <f t="shared" si="51"/>
        <v>3804.8182815125965</v>
      </c>
      <c r="Q17">
        <f t="shared" si="52"/>
        <v>955.828935644955</v>
      </c>
      <c r="R17">
        <f t="shared" si="32"/>
        <v>13.597450940374468</v>
      </c>
      <c r="S17">
        <f t="shared" si="33"/>
        <v>23.870997026659097</v>
      </c>
      <c r="T17" s="3">
        <f t="shared" si="34"/>
        <v>931.9579386182959</v>
      </c>
      <c r="U17">
        <f t="shared" si="13"/>
        <v>37.63636363636362</v>
      </c>
      <c r="V17" s="3">
        <f t="shared" si="35"/>
        <v>41.399999999999984</v>
      </c>
      <c r="W17">
        <f t="shared" si="14"/>
        <v>33.87272727272726</v>
      </c>
      <c r="X17">
        <f t="shared" si="4"/>
        <v>22.112439937736376</v>
      </c>
      <c r="Y17">
        <f t="shared" si="5"/>
        <v>27.10524902981821</v>
      </c>
      <c r="Z17">
        <f t="shared" si="6"/>
        <v>3922.4594199950534</v>
      </c>
      <c r="AA17">
        <f t="shared" si="7"/>
        <v>513.7203219148255</v>
      </c>
      <c r="AB17">
        <f t="shared" si="8"/>
        <v>3090.8226178230866</v>
      </c>
      <c r="AC17">
        <f t="shared" si="9"/>
        <v>831.6368021719668</v>
      </c>
      <c r="AD17">
        <f t="shared" si="15"/>
        <v>30.545454545454525</v>
      </c>
      <c r="AE17">
        <f t="shared" si="36"/>
        <v>33.59999999999998</v>
      </c>
      <c r="AF17">
        <f t="shared" si="16"/>
        <v>27.490909090909074</v>
      </c>
      <c r="AG17">
        <f t="shared" si="17"/>
        <v>1172.4735346104887</v>
      </c>
      <c r="AH17">
        <f t="shared" si="18"/>
        <v>26.76364833268997</v>
      </c>
      <c r="AI17">
        <f t="shared" si="19"/>
        <v>18.522498609003247</v>
      </c>
      <c r="AJ17">
        <f t="shared" si="20"/>
        <v>496.7059865458659</v>
      </c>
      <c r="AK17">
        <f t="shared" si="21"/>
        <v>182.45336739521434</v>
      </c>
      <c r="AL17">
        <f t="shared" si="22"/>
        <v>858.2209154598372</v>
      </c>
      <c r="AM17">
        <f t="shared" si="23"/>
        <v>43.727272727272705</v>
      </c>
      <c r="AN17">
        <f t="shared" si="53"/>
        <v>48.09999999999998</v>
      </c>
      <c r="AO17">
        <f t="shared" si="54"/>
        <v>39.35454545454544</v>
      </c>
      <c r="AP17" s="9">
        <f t="shared" si="55"/>
        <v>1885.3396057110338</v>
      </c>
      <c r="AQ17" s="9">
        <f t="shared" si="56"/>
        <v>1697.344716531146</v>
      </c>
      <c r="AR17" s="9">
        <f t="shared" si="57"/>
        <v>33.706277160341855</v>
      </c>
      <c r="AS17" s="9">
        <f t="shared" si="58"/>
        <v>1592.7751395484927</v>
      </c>
      <c r="AT17" s="9">
        <f t="shared" si="59"/>
        <v>83.42531219723423</v>
      </c>
      <c r="AU17" s="9">
        <f t="shared" si="60"/>
        <v>32.99409037994529</v>
      </c>
      <c r="AV17" s="9">
        <f t="shared" si="61"/>
        <v>17.993894740546942</v>
      </c>
      <c r="AW17" s="9">
        <f t="shared" si="62"/>
        <v>715.9241511036452</v>
      </c>
      <c r="AX17">
        <f t="shared" si="24"/>
        <v>35.45454545454543</v>
      </c>
      <c r="AY17">
        <f t="shared" si="37"/>
        <v>38.99999999999998</v>
      </c>
      <c r="AZ17">
        <f t="shared" si="38"/>
        <v>31.909090909090892</v>
      </c>
      <c r="BA17">
        <f t="shared" si="39"/>
        <v>17.204650534085207</v>
      </c>
      <c r="BB17">
        <f t="shared" si="40"/>
        <v>33.29163366486989</v>
      </c>
      <c r="BC17">
        <f t="shared" si="41"/>
        <v>24.60737602265888</v>
      </c>
      <c r="BD17">
        <f t="shared" si="42"/>
        <v>4592.877244749685</v>
      </c>
      <c r="BE17">
        <f t="shared" si="43"/>
        <v>3198.738483594345</v>
      </c>
      <c r="BF17">
        <f t="shared" si="44"/>
        <v>879.5652114136508</v>
      </c>
      <c r="BG17">
        <f t="shared" si="45"/>
        <v>396.81922215738393</v>
      </c>
      <c r="BH17">
        <f t="shared" si="46"/>
        <v>911.392771899073</v>
      </c>
    </row>
    <row r="18" spans="1:60" ht="12.75">
      <c r="A18" s="5"/>
      <c r="B18">
        <f t="shared" si="12"/>
        <v>62.000000000000064</v>
      </c>
      <c r="C18" s="4">
        <f t="shared" si="25"/>
        <v>68.20000000000007</v>
      </c>
      <c r="D18">
        <f t="shared" si="26"/>
        <v>55.80000000000006</v>
      </c>
      <c r="E18">
        <f t="shared" si="27"/>
        <v>58.53409262985128</v>
      </c>
      <c r="F18">
        <f t="shared" si="28"/>
        <v>43.4584859377315</v>
      </c>
      <c r="G18">
        <f t="shared" si="29"/>
        <v>4555.269671026527</v>
      </c>
      <c r="H18">
        <f t="shared" si="30"/>
        <v>3632.1090056213366</v>
      </c>
      <c r="I18">
        <f t="shared" si="31"/>
        <v>923.1606654051907</v>
      </c>
      <c r="J18">
        <f t="shared" si="0"/>
        <v>64.63636363636355</v>
      </c>
      <c r="K18" s="1">
        <f t="shared" si="47"/>
        <v>71.09999999999992</v>
      </c>
      <c r="L18">
        <f t="shared" si="1"/>
        <v>58.17272727272721</v>
      </c>
      <c r="M18">
        <f t="shared" si="48"/>
        <v>61.88869040462877</v>
      </c>
      <c r="N18">
        <f t="shared" si="49"/>
        <v>46.46575296223123</v>
      </c>
      <c r="O18">
        <f t="shared" si="50"/>
        <v>4767.966608127388</v>
      </c>
      <c r="P18">
        <f t="shared" si="51"/>
        <v>3810.9643284433596</v>
      </c>
      <c r="Q18">
        <f t="shared" si="52"/>
        <v>957.0022796840285</v>
      </c>
      <c r="R18">
        <f t="shared" si="32"/>
        <v>14.110303755620913</v>
      </c>
      <c r="S18">
        <f t="shared" si="33"/>
        <v>26.659953694035494</v>
      </c>
      <c r="T18" s="3">
        <f t="shared" si="34"/>
        <v>930.342325989993</v>
      </c>
      <c r="U18">
        <f t="shared" si="13"/>
        <v>37.545454545454525</v>
      </c>
      <c r="V18" s="3">
        <f t="shared" si="35"/>
        <v>41.29999999999998</v>
      </c>
      <c r="W18">
        <f t="shared" si="14"/>
        <v>33.790909090909075</v>
      </c>
      <c r="X18">
        <f t="shared" si="4"/>
        <v>21.924643668712125</v>
      </c>
      <c r="Y18">
        <f t="shared" si="5"/>
        <v>27.00293334558269</v>
      </c>
      <c r="Z18">
        <f t="shared" si="6"/>
        <v>3914.112911620441</v>
      </c>
      <c r="AA18">
        <f t="shared" si="7"/>
        <v>508.58980205833427</v>
      </c>
      <c r="AB18">
        <f t="shared" si="8"/>
        <v>3078.560917259245</v>
      </c>
      <c r="AC18">
        <f t="shared" si="9"/>
        <v>835.5519943611962</v>
      </c>
      <c r="AD18">
        <f t="shared" si="15"/>
        <v>30.454545454545432</v>
      </c>
      <c r="AE18">
        <f t="shared" si="36"/>
        <v>33.49999999999998</v>
      </c>
      <c r="AF18">
        <f t="shared" si="16"/>
        <v>27.409090909090892</v>
      </c>
      <c r="AG18">
        <f t="shared" si="17"/>
        <v>1165.5049109061622</v>
      </c>
      <c r="AH18">
        <f t="shared" si="18"/>
        <v>26.63799677295383</v>
      </c>
      <c r="AI18">
        <f t="shared" si="19"/>
        <v>18.400846082142774</v>
      </c>
      <c r="AJ18">
        <f t="shared" si="20"/>
        <v>490.5300087331808</v>
      </c>
      <c r="AK18">
        <f t="shared" si="21"/>
        <v>179.1399330797404</v>
      </c>
      <c r="AL18">
        <f t="shared" si="22"/>
        <v>854.1148352527218</v>
      </c>
      <c r="AM18">
        <f t="shared" si="23"/>
        <v>43.63636363636361</v>
      </c>
      <c r="AN18">
        <f t="shared" si="53"/>
        <v>47.99999999999998</v>
      </c>
      <c r="AO18">
        <f t="shared" si="54"/>
        <v>39.27272727272726</v>
      </c>
      <c r="AP18" s="9">
        <f t="shared" si="55"/>
        <v>1882.6063123373042</v>
      </c>
      <c r="AQ18" s="9">
        <f t="shared" si="56"/>
        <v>1696.5693856943064</v>
      </c>
      <c r="AR18" s="9">
        <f t="shared" si="57"/>
        <v>33.61071227323092</v>
      </c>
      <c r="AS18" s="9">
        <f t="shared" si="58"/>
        <v>1584.221968591553</v>
      </c>
      <c r="AT18" s="9">
        <f t="shared" si="59"/>
        <v>73.68950954024422</v>
      </c>
      <c r="AU18" s="9">
        <f t="shared" si="60"/>
        <v>32.848135411313656</v>
      </c>
      <c r="AV18" s="9">
        <f t="shared" si="61"/>
        <v>17.814238895838784</v>
      </c>
      <c r="AW18" s="9">
        <f t="shared" si="62"/>
        <v>715.5971588595169</v>
      </c>
      <c r="AX18">
        <f t="shared" si="24"/>
        <v>35.36363636363634</v>
      </c>
      <c r="AY18">
        <f t="shared" si="37"/>
        <v>38.89999999999998</v>
      </c>
      <c r="AZ18">
        <f t="shared" si="38"/>
        <v>31.82727272727271</v>
      </c>
      <c r="BA18">
        <f t="shared" si="39"/>
        <v>16.976748805351342</v>
      </c>
      <c r="BB18">
        <f t="shared" si="40"/>
        <v>33.174430998525025</v>
      </c>
      <c r="BC18">
        <f t="shared" si="41"/>
        <v>24.50118693720974</v>
      </c>
      <c r="BD18">
        <f t="shared" si="42"/>
        <v>4575.481502828904</v>
      </c>
      <c r="BE18">
        <f t="shared" si="43"/>
        <v>3182.355726995265</v>
      </c>
      <c r="BF18">
        <f t="shared" si="44"/>
        <v>871.6027831628579</v>
      </c>
      <c r="BG18">
        <f t="shared" si="45"/>
        <v>392.232192647624</v>
      </c>
      <c r="BH18">
        <f t="shared" si="46"/>
        <v>913.7551853184052</v>
      </c>
    </row>
    <row r="19" spans="1:60" ht="12.75">
      <c r="A19" s="5"/>
      <c r="B19">
        <f t="shared" si="12"/>
        <v>61.90909090909098</v>
      </c>
      <c r="C19" s="4">
        <f t="shared" si="25"/>
        <v>68.10000000000008</v>
      </c>
      <c r="D19">
        <f t="shared" si="26"/>
        <v>55.71818181818189</v>
      </c>
      <c r="E19">
        <f t="shared" si="27"/>
        <v>58.41754873323607</v>
      </c>
      <c r="F19">
        <f t="shared" si="28"/>
        <v>43.35338262608784</v>
      </c>
      <c r="G19">
        <f t="shared" si="29"/>
        <v>4547.918415593647</v>
      </c>
      <c r="H19">
        <f t="shared" si="30"/>
        <v>3625.9173536738576</v>
      </c>
      <c r="I19">
        <f t="shared" si="31"/>
        <v>922.0010619197897</v>
      </c>
      <c r="J19">
        <f t="shared" si="0"/>
        <v>64.72727272727265</v>
      </c>
      <c r="K19" s="1">
        <f t="shared" si="47"/>
        <v>71.19999999999992</v>
      </c>
      <c r="L19">
        <f t="shared" si="1"/>
        <v>58.25454545454539</v>
      </c>
      <c r="M19">
        <f t="shared" si="48"/>
        <v>62.00354828556176</v>
      </c>
      <c r="N19">
        <f t="shared" si="49"/>
        <v>46.568144327594744</v>
      </c>
      <c r="O19">
        <f t="shared" si="50"/>
        <v>4775.284982251328</v>
      </c>
      <c r="P19">
        <f t="shared" si="51"/>
        <v>3817.1089338421966</v>
      </c>
      <c r="Q19">
        <f t="shared" si="52"/>
        <v>958.1760484091315</v>
      </c>
      <c r="R19">
        <f t="shared" si="32"/>
        <v>14.60584376459947</v>
      </c>
      <c r="S19">
        <f t="shared" si="33"/>
        <v>29.551709636247892</v>
      </c>
      <c r="T19" s="3">
        <f t="shared" si="34"/>
        <v>928.6243387728836</v>
      </c>
      <c r="U19">
        <f t="shared" si="13"/>
        <v>37.45454545454543</v>
      </c>
      <c r="V19" s="3">
        <f t="shared" si="35"/>
        <v>41.19999999999998</v>
      </c>
      <c r="W19">
        <f t="shared" si="14"/>
        <v>33.7090909090909</v>
      </c>
      <c r="X19">
        <f t="shared" si="4"/>
        <v>21.735684944348968</v>
      </c>
      <c r="Y19">
        <f t="shared" si="5"/>
        <v>26.900477356233935</v>
      </c>
      <c r="Z19">
        <f t="shared" si="6"/>
        <v>3905.7546987939386</v>
      </c>
      <c r="AA19">
        <f t="shared" si="7"/>
        <v>503.4817496569407</v>
      </c>
      <c r="AB19">
        <f t="shared" si="8"/>
        <v>3066.3188102328595</v>
      </c>
      <c r="AC19">
        <f t="shared" si="9"/>
        <v>839.4358885610791</v>
      </c>
      <c r="AD19">
        <f t="shared" si="15"/>
        <v>30.363636363636342</v>
      </c>
      <c r="AE19">
        <f t="shared" si="36"/>
        <v>33.39999999999998</v>
      </c>
      <c r="AF19">
        <f t="shared" si="16"/>
        <v>27.32727272727271</v>
      </c>
      <c r="AG19">
        <f t="shared" si="17"/>
        <v>1158.5570580623553</v>
      </c>
      <c r="AH19">
        <f t="shared" si="18"/>
        <v>26.512126887066202</v>
      </c>
      <c r="AI19">
        <f t="shared" si="19"/>
        <v>18.278750142902084</v>
      </c>
      <c r="AJ19">
        <f t="shared" si="20"/>
        <v>484.38766857602127</v>
      </c>
      <c r="AK19">
        <f t="shared" si="21"/>
        <v>175.8511335644352</v>
      </c>
      <c r="AL19">
        <f t="shared" si="22"/>
        <v>850.0205230507693</v>
      </c>
      <c r="AM19">
        <f t="shared" si="23"/>
        <v>43.54545454545452</v>
      </c>
      <c r="AN19">
        <f t="shared" si="53"/>
        <v>47.89999999999998</v>
      </c>
      <c r="AO19">
        <f t="shared" si="54"/>
        <v>39.190909090909074</v>
      </c>
      <c r="AP19" s="9">
        <f t="shared" si="55"/>
        <v>1879.880147889702</v>
      </c>
      <c r="AQ19" s="9">
        <f t="shared" si="56"/>
        <v>1695.8332525598553</v>
      </c>
      <c r="AR19" s="9">
        <f t="shared" si="57"/>
        <v>33.51507462990049</v>
      </c>
      <c r="AS19" s="9">
        <f t="shared" si="58"/>
        <v>1575.689163507067</v>
      </c>
      <c r="AT19" s="9">
        <f t="shared" si="59"/>
        <v>63.90280627705829</v>
      </c>
      <c r="AU19" s="9">
        <f t="shared" si="60"/>
        <v>32.70183481090928</v>
      </c>
      <c r="AV19" s="9">
        <f t="shared" si="61"/>
        <v>17.633132318788384</v>
      </c>
      <c r="AW19" s="9">
        <f t="shared" si="62"/>
        <v>715.3101981462255</v>
      </c>
      <c r="AX19">
        <f t="shared" si="24"/>
        <v>35.272727272727245</v>
      </c>
      <c r="AY19">
        <f t="shared" si="37"/>
        <v>38.799999999999976</v>
      </c>
      <c r="AZ19">
        <f t="shared" si="38"/>
        <v>31.745454545454525</v>
      </c>
      <c r="BA19">
        <f t="shared" si="39"/>
        <v>16.74634288434338</v>
      </c>
      <c r="BB19">
        <f t="shared" si="40"/>
        <v>33.0571153017909</v>
      </c>
      <c r="BC19">
        <f t="shared" si="41"/>
        <v>24.39481002945953</v>
      </c>
      <c r="BD19">
        <f t="shared" si="42"/>
        <v>4558.048059147692</v>
      </c>
      <c r="BE19">
        <f t="shared" si="43"/>
        <v>3166.015031388737</v>
      </c>
      <c r="BF19">
        <f t="shared" si="44"/>
        <v>863.6730288078824</v>
      </c>
      <c r="BG19">
        <f t="shared" si="45"/>
        <v>387.66802613237775</v>
      </c>
      <c r="BH19">
        <f t="shared" si="46"/>
        <v>916.0280250834498</v>
      </c>
    </row>
    <row r="20" spans="1:60" ht="12.75">
      <c r="A20" s="5"/>
      <c r="B20">
        <f t="shared" si="12"/>
        <v>61.81818181818189</v>
      </c>
      <c r="C20" s="4">
        <f t="shared" si="25"/>
        <v>68.00000000000009</v>
      </c>
      <c r="D20">
        <f t="shared" si="26"/>
        <v>55.63636363636371</v>
      </c>
      <c r="E20">
        <f t="shared" si="27"/>
        <v>58.30094338859374</v>
      </c>
      <c r="F20">
        <f t="shared" si="28"/>
        <v>43.248178674687495</v>
      </c>
      <c r="G20">
        <f t="shared" si="29"/>
        <v>4540.565973121231</v>
      </c>
      <c r="H20">
        <f t="shared" si="30"/>
        <v>3619.723986244977</v>
      </c>
      <c r="I20">
        <f t="shared" si="31"/>
        <v>920.8419868762539</v>
      </c>
      <c r="J20">
        <f t="shared" si="0"/>
        <v>64.81818181818173</v>
      </c>
      <c r="K20" s="1">
        <f t="shared" si="47"/>
        <v>71.29999999999991</v>
      </c>
      <c r="L20">
        <f t="shared" si="1"/>
        <v>58.336363636363565</v>
      </c>
      <c r="M20">
        <f t="shared" si="48"/>
        <v>62.1183547753801</v>
      </c>
      <c r="N20">
        <f t="shared" si="49"/>
        <v>46.67045449011656</v>
      </c>
      <c r="O20">
        <f t="shared" si="50"/>
        <v>4782.6023445995115</v>
      </c>
      <c r="P20">
        <f t="shared" si="51"/>
        <v>3823.2521057245895</v>
      </c>
      <c r="Q20">
        <f t="shared" si="52"/>
        <v>959.3502388749221</v>
      </c>
      <c r="R20">
        <f t="shared" si="32"/>
        <v>15.085777145241417</v>
      </c>
      <c r="S20">
        <f t="shared" si="33"/>
        <v>32.5430453157237</v>
      </c>
      <c r="T20" s="3">
        <f t="shared" si="34"/>
        <v>926.8071935591984</v>
      </c>
      <c r="U20">
        <f t="shared" si="13"/>
        <v>37.363636363636346</v>
      </c>
      <c r="V20" s="3">
        <f t="shared" si="35"/>
        <v>41.09999999999998</v>
      </c>
      <c r="W20">
        <f t="shared" si="14"/>
        <v>33.62727272727271</v>
      </c>
      <c r="X20">
        <f t="shared" si="4"/>
        <v>21.545533179756738</v>
      </c>
      <c r="Y20">
        <f t="shared" si="5"/>
        <v>26.797879452491742</v>
      </c>
      <c r="Z20">
        <f t="shared" si="6"/>
        <v>3897.384581669553</v>
      </c>
      <c r="AA20">
        <f t="shared" si="7"/>
        <v>498.39617860888416</v>
      </c>
      <c r="AB20">
        <f t="shared" si="8"/>
        <v>3054.0962828456877</v>
      </c>
      <c r="AC20">
        <f t="shared" si="9"/>
        <v>843.2882988238653</v>
      </c>
      <c r="AD20">
        <f t="shared" si="15"/>
        <v>30.27272727272725</v>
      </c>
      <c r="AE20">
        <f t="shared" si="36"/>
        <v>33.299999999999976</v>
      </c>
      <c r="AF20">
        <f t="shared" si="16"/>
        <v>27.245454545454525</v>
      </c>
      <c r="AG20">
        <f t="shared" si="17"/>
        <v>1151.6299760790678</v>
      </c>
      <c r="AH20">
        <f t="shared" si="18"/>
        <v>26.386035550569137</v>
      </c>
      <c r="AI20">
        <f t="shared" si="19"/>
        <v>18.156201845769633</v>
      </c>
      <c r="AJ20">
        <f t="shared" si="20"/>
        <v>478.27899278175107</v>
      </c>
      <c r="AK20">
        <f t="shared" si="21"/>
        <v>172.58702324768421</v>
      </c>
      <c r="AL20">
        <f t="shared" si="22"/>
        <v>845.9380065450009</v>
      </c>
      <c r="AM20">
        <f t="shared" si="23"/>
        <v>43.45454545454543</v>
      </c>
      <c r="AN20">
        <f t="shared" si="53"/>
        <v>47.799999999999976</v>
      </c>
      <c r="AO20">
        <f t="shared" si="54"/>
        <v>39.10909090909089</v>
      </c>
      <c r="AP20" s="9">
        <f t="shared" si="55"/>
        <v>1877.161224662227</v>
      </c>
      <c r="AQ20" s="9">
        <f t="shared" si="56"/>
        <v>1695.1376829582935</v>
      </c>
      <c r="AR20" s="9">
        <f t="shared" si="57"/>
        <v>33.41936360572169</v>
      </c>
      <c r="AS20" s="9">
        <f t="shared" si="58"/>
        <v>1567.1767177973288</v>
      </c>
      <c r="AT20" s="9">
        <f t="shared" si="59"/>
        <v>54.06257654296883</v>
      </c>
      <c r="AU20" s="9">
        <f t="shared" si="60"/>
        <v>32.55518391900125</v>
      </c>
      <c r="AV20" s="9">
        <f t="shared" si="61"/>
        <v>17.45052984111186</v>
      </c>
      <c r="AW20" s="9">
        <f t="shared" si="62"/>
        <v>715.0636544771949</v>
      </c>
      <c r="AX20">
        <f t="shared" si="24"/>
        <v>35.18181818181816</v>
      </c>
      <c r="AY20">
        <f t="shared" si="37"/>
        <v>38.699999999999974</v>
      </c>
      <c r="AZ20">
        <f t="shared" si="38"/>
        <v>31.663636363636343</v>
      </c>
      <c r="BA20">
        <f t="shared" si="39"/>
        <v>16.51332795047679</v>
      </c>
      <c r="BB20">
        <f t="shared" si="40"/>
        <v>32.93968536698397</v>
      </c>
      <c r="BC20">
        <f t="shared" si="41"/>
        <v>24.288242831553166</v>
      </c>
      <c r="BD20">
        <f t="shared" si="42"/>
        <v>4540.575992589033</v>
      </c>
      <c r="BE20">
        <f t="shared" si="43"/>
        <v>3149.716396774762</v>
      </c>
      <c r="BF20">
        <f t="shared" si="44"/>
        <v>855.7759602322662</v>
      </c>
      <c r="BG20">
        <f t="shared" si="45"/>
        <v>383.1267423824895</v>
      </c>
      <c r="BH20">
        <f t="shared" si="46"/>
        <v>918.2103779644947</v>
      </c>
    </row>
    <row r="21" spans="1:60" ht="12.75">
      <c r="A21" s="4"/>
      <c r="B21">
        <f t="shared" si="12"/>
        <v>61.727272727272805</v>
      </c>
      <c r="C21" s="4">
        <f t="shared" si="25"/>
        <v>67.90000000000009</v>
      </c>
      <c r="D21">
        <f t="shared" si="26"/>
        <v>55.554545454545526</v>
      </c>
      <c r="E21">
        <f t="shared" si="27"/>
        <v>58.184276226485906</v>
      </c>
      <c r="F21">
        <f t="shared" si="28"/>
        <v>43.142873347299954</v>
      </c>
      <c r="G21">
        <f t="shared" si="29"/>
        <v>4533.212337269401</v>
      </c>
      <c r="H21">
        <f t="shared" si="30"/>
        <v>3613.5288929445032</v>
      </c>
      <c r="I21">
        <f t="shared" si="31"/>
        <v>919.6834443248981</v>
      </c>
      <c r="J21">
        <f t="shared" si="0"/>
        <v>64.90909090909082</v>
      </c>
      <c r="K21" s="1">
        <f t="shared" si="47"/>
        <v>71.3999999999999</v>
      </c>
      <c r="L21">
        <f t="shared" si="1"/>
        <v>58.418181818181736</v>
      </c>
      <c r="M21">
        <f t="shared" si="48"/>
        <v>62.233110158499926</v>
      </c>
      <c r="N21">
        <f t="shared" si="49"/>
        <v>46.77268398266385</v>
      </c>
      <c r="O21">
        <f t="shared" si="50"/>
        <v>4789.918700206915</v>
      </c>
      <c r="P21">
        <f t="shared" si="51"/>
        <v>3829.3938520421666</v>
      </c>
      <c r="Q21">
        <f t="shared" si="52"/>
        <v>960.5248481647482</v>
      </c>
      <c r="R21">
        <f>SQRT(K21^2-69.68579^2)</f>
        <v>15.551548864209215</v>
      </c>
      <c r="S21">
        <f>ASIN(R21/K21)*K21^2-69.68579*R21</f>
        <v>35.63105293842136</v>
      </c>
      <c r="T21" s="3">
        <f>Q21-S21</f>
        <v>924.8937952263268</v>
      </c>
      <c r="U21">
        <f t="shared" si="13"/>
        <v>37.27272727272725</v>
      </c>
      <c r="V21" s="3">
        <f t="shared" si="35"/>
        <v>40.99999999999998</v>
      </c>
      <c r="W21">
        <f t="shared" si="14"/>
        <v>33.54545454545453</v>
      </c>
      <c r="X21">
        <f t="shared" si="4"/>
        <v>21.35415650406258</v>
      </c>
      <c r="Y21">
        <f t="shared" si="5"/>
        <v>26.695137998089766</v>
      </c>
      <c r="Z21">
        <f t="shared" si="6"/>
        <v>3889.0023546043667</v>
      </c>
      <c r="AA21">
        <f t="shared" si="7"/>
        <v>493.3331030063981</v>
      </c>
      <c r="AB21">
        <f t="shared" si="8"/>
        <v>3041.8933210054984</v>
      </c>
      <c r="AC21">
        <f t="shared" si="9"/>
        <v>847.1090335988683</v>
      </c>
      <c r="AD21">
        <f t="shared" si="15"/>
        <v>30.181818181818155</v>
      </c>
      <c r="AE21">
        <f t="shared" si="36"/>
        <v>33.199999999999974</v>
      </c>
      <c r="AF21">
        <f t="shared" si="16"/>
        <v>27.163636363636343</v>
      </c>
      <c r="AG21">
        <f t="shared" si="17"/>
        <v>1144.7236649562997</v>
      </c>
      <c r="AH21">
        <f t="shared" si="18"/>
        <v>26.259719573443626</v>
      </c>
      <c r="AI21">
        <f t="shared" si="19"/>
        <v>18.0331919684721</v>
      </c>
      <c r="AJ21">
        <f t="shared" si="20"/>
        <v>472.2040085224353</v>
      </c>
      <c r="AK21">
        <f t="shared" si="21"/>
        <v>169.34765779754093</v>
      </c>
      <c r="AL21">
        <f t="shared" si="22"/>
        <v>841.8673142314053</v>
      </c>
      <c r="AM21">
        <f t="shared" si="23"/>
        <v>43.36363636363634</v>
      </c>
      <c r="AN21">
        <f t="shared" si="53"/>
        <v>47.699999999999974</v>
      </c>
      <c r="AO21">
        <f t="shared" si="54"/>
        <v>39.02727272727271</v>
      </c>
      <c r="AP21" s="9">
        <f t="shared" si="55"/>
        <v>1874.4496575001435</v>
      </c>
      <c r="AQ21" s="9">
        <f t="shared" si="56"/>
        <v>1694.4841157107337</v>
      </c>
      <c r="AR21" s="9">
        <f t="shared" si="57"/>
        <v>33.32357856840745</v>
      </c>
      <c r="AS21" s="9">
        <f t="shared" si="58"/>
        <v>1558.684624875362</v>
      </c>
      <c r="AT21" s="9">
        <f t="shared" si="59"/>
        <v>44.166050954038155</v>
      </c>
      <c r="AU21" s="9">
        <f t="shared" si="60"/>
        <v>32.40817798025674</v>
      </c>
      <c r="AV21" s="9">
        <f t="shared" si="61"/>
        <v>17.266384002706655</v>
      </c>
      <c r="AW21" s="9">
        <f t="shared" si="62"/>
        <v>714.8579270834298</v>
      </c>
      <c r="AX21">
        <f t="shared" si="24"/>
        <v>35.090909090909065</v>
      </c>
      <c r="AY21">
        <f t="shared" si="37"/>
        <v>38.59999999999997</v>
      </c>
      <c r="AZ21">
        <f t="shared" si="38"/>
        <v>31.58181818181816</v>
      </c>
      <c r="BA21">
        <f t="shared" si="39"/>
        <v>16.277591959500583</v>
      </c>
      <c r="BB21">
        <f t="shared" si="40"/>
        <v>32.82213996795301</v>
      </c>
      <c r="BC21">
        <f t="shared" si="41"/>
        <v>24.181482827678707</v>
      </c>
      <c r="BD21">
        <f t="shared" si="42"/>
        <v>4523.0643405015835</v>
      </c>
      <c r="BE21">
        <f t="shared" si="43"/>
        <v>3133.4598231533387</v>
      </c>
      <c r="BF21">
        <f t="shared" si="44"/>
        <v>847.9115894778101</v>
      </c>
      <c r="BG21">
        <f t="shared" si="45"/>
        <v>378.60836148108007</v>
      </c>
      <c r="BH21">
        <f t="shared" si="46"/>
        <v>920.3012893515147</v>
      </c>
    </row>
    <row r="22" spans="1:60" ht="12.75">
      <c r="A22" s="4"/>
      <c r="B22">
        <f t="shared" si="12"/>
        <v>61.63636363636372</v>
      </c>
      <c r="C22" s="4">
        <f t="shared" si="25"/>
        <v>67.8000000000001</v>
      </c>
      <c r="D22">
        <f t="shared" si="26"/>
        <v>55.47272727272735</v>
      </c>
      <c r="E22">
        <f t="shared" si="27"/>
        <v>58.06754687430848</v>
      </c>
      <c r="F22">
        <f t="shared" si="28"/>
        <v>43.03746589977607</v>
      </c>
      <c r="G22">
        <f t="shared" si="29"/>
        <v>4525.85750165073</v>
      </c>
      <c r="H22">
        <f t="shared" si="30"/>
        <v>3607.3320632906984</v>
      </c>
      <c r="I22">
        <f t="shared" si="31"/>
        <v>918.5254383600318</v>
      </c>
      <c r="J22">
        <v>65</v>
      </c>
      <c r="K22">
        <v>71.5</v>
      </c>
      <c r="L22">
        <v>58.5</v>
      </c>
      <c r="M22">
        <v>62.34781471711736</v>
      </c>
      <c r="N22">
        <v>46.87483333303701</v>
      </c>
      <c r="O22">
        <v>4797.234054073665</v>
      </c>
      <c r="P22">
        <v>3835.5341806833862</v>
      </c>
      <c r="Q22">
        <v>961.6998733902788</v>
      </c>
      <c r="R22">
        <v>16.00439539863649</v>
      </c>
      <c r="S22">
        <v>38.81308995055383</v>
      </c>
      <c r="T22" s="3">
        <v>922.8867834397249</v>
      </c>
      <c r="U22">
        <f t="shared" si="13"/>
        <v>37.18181818181816</v>
      </c>
      <c r="V22" s="3">
        <f t="shared" si="35"/>
        <v>40.89999999999998</v>
      </c>
      <c r="W22">
        <f t="shared" si="14"/>
        <v>33.46363636363635</v>
      </c>
      <c r="X22">
        <f t="shared" si="4"/>
        <v>21.161521684415753</v>
      </c>
      <c r="Y22">
        <f t="shared" si="5"/>
        <v>26.592251329167016</v>
      </c>
      <c r="Z22">
        <f t="shared" si="6"/>
        <v>3880.607805904603</v>
      </c>
      <c r="AA22">
        <f t="shared" si="7"/>
        <v>488.29253713935236</v>
      </c>
      <c r="AB22">
        <f t="shared" si="8"/>
        <v>3029.70991042242</v>
      </c>
      <c r="AC22">
        <f t="shared" si="9"/>
        <v>850.8978954821832</v>
      </c>
      <c r="AD22">
        <f t="shared" si="15"/>
        <v>30.090909090909065</v>
      </c>
      <c r="AE22">
        <f t="shared" si="36"/>
        <v>33.09999999999997</v>
      </c>
      <c r="AF22">
        <f t="shared" si="16"/>
        <v>27.08181818181816</v>
      </c>
      <c r="AG22">
        <f t="shared" si="17"/>
        <v>1137.838124694052</v>
      </c>
      <c r="AH22">
        <f t="shared" si="18"/>
        <v>26.133175698255624</v>
      </c>
      <c r="AI22">
        <f t="shared" si="19"/>
        <v>17.909711000151756</v>
      </c>
      <c r="AJ22">
        <f t="shared" si="20"/>
        <v>466.16274344575845</v>
      </c>
      <c r="AK22">
        <f t="shared" si="21"/>
        <v>166.13309419389645</v>
      </c>
      <c r="AL22">
        <f t="shared" si="22"/>
        <v>837.8084754421901</v>
      </c>
      <c r="AM22">
        <f t="shared" si="23"/>
        <v>43.272727272727245</v>
      </c>
      <c r="AN22">
        <f t="shared" si="53"/>
        <v>47.59999999999997</v>
      </c>
      <c r="AO22">
        <f t="shared" si="54"/>
        <v>38.945454545454524</v>
      </c>
      <c r="AP22" s="9">
        <f t="shared" si="55"/>
        <v>1871.7455638766928</v>
      </c>
      <c r="AQ22" s="9">
        <f t="shared" si="56"/>
        <v>1693.8740680173908</v>
      </c>
      <c r="AR22" s="9">
        <f t="shared" si="57"/>
        <v>33.227718877888144</v>
      </c>
      <c r="AS22" s="9">
        <f t="shared" si="58"/>
        <v>1550.212878063327</v>
      </c>
      <c r="AT22" s="9">
        <f t="shared" si="59"/>
        <v>34.21030590523833</v>
      </c>
      <c r="AU22" s="9">
        <f t="shared" si="60"/>
        <v>32.26081214104811</v>
      </c>
      <c r="AV22" s="9">
        <f t="shared" si="61"/>
        <v>17.080644886890667</v>
      </c>
      <c r="AW22" s="9">
        <f t="shared" si="62"/>
        <v>714.6934296531916</v>
      </c>
      <c r="AX22">
        <f t="shared" si="24"/>
        <v>34.99999999999997</v>
      </c>
      <c r="AY22">
        <f t="shared" si="37"/>
        <v>38.49999999999997</v>
      </c>
      <c r="AZ22">
        <f t="shared" si="38"/>
        <v>31.49999999999998</v>
      </c>
      <c r="BA22">
        <f t="shared" si="39"/>
        <v>16.03901493234537</v>
      </c>
      <c r="BB22">
        <f t="shared" si="40"/>
        <v>32.70447785970444</v>
      </c>
      <c r="BC22">
        <f t="shared" si="41"/>
        <v>24.074527452805768</v>
      </c>
      <c r="BD22">
        <f t="shared" si="42"/>
        <v>4505.5120957417475</v>
      </c>
      <c r="BE22">
        <f t="shared" si="43"/>
        <v>3117.245310524468</v>
      </c>
      <c r="BF22">
        <f t="shared" si="44"/>
        <v>840.0799287473499</v>
      </c>
      <c r="BG22">
        <f t="shared" si="45"/>
        <v>374.1129038302718</v>
      </c>
      <c r="BH22">
        <f t="shared" si="46"/>
        <v>922.2997603002011</v>
      </c>
    </row>
    <row r="23" spans="1:60" ht="12.75">
      <c r="A23" s="4"/>
      <c r="B23">
        <f t="shared" si="12"/>
        <v>61.54545454545463</v>
      </c>
      <c r="C23" s="4">
        <f t="shared" si="25"/>
        <v>67.7000000000001</v>
      </c>
      <c r="D23">
        <f t="shared" si="26"/>
        <v>55.39090909090917</v>
      </c>
      <c r="E23">
        <f t="shared" si="27"/>
        <v>57.950754956255864</v>
      </c>
      <c r="F23">
        <f t="shared" si="28"/>
        <v>42.93195557993327</v>
      </c>
      <c r="G23">
        <f t="shared" si="29"/>
        <v>4518.501459829771</v>
      </c>
      <c r="H23">
        <f t="shared" si="30"/>
        <v>3601.1334867091864</v>
      </c>
      <c r="I23">
        <f t="shared" si="31"/>
        <v>917.3679731205848</v>
      </c>
      <c r="J23">
        <v>65.09090909090905</v>
      </c>
      <c r="K23">
        <v>71.6</v>
      </c>
      <c r="L23">
        <v>58.58181818181815</v>
      </c>
      <c r="M23">
        <v>62.46246873123088</v>
      </c>
      <c r="N23">
        <v>46.97690306403349</v>
      </c>
      <c r="O23">
        <v>4804.548411165337</v>
      </c>
      <c r="P23">
        <v>3841.673099474187</v>
      </c>
      <c r="Q23">
        <v>962.8753116911498</v>
      </c>
      <c r="R23">
        <v>16.44538452198353</v>
      </c>
      <c r="S23">
        <v>42.086741681438525</v>
      </c>
      <c r="T23" s="3">
        <v>920.7885700097113</v>
      </c>
      <c r="U23">
        <f t="shared" si="13"/>
        <v>37.090909090909065</v>
      </c>
      <c r="V23" s="3">
        <f t="shared" si="35"/>
        <v>40.799999999999976</v>
      </c>
      <c r="W23">
        <f t="shared" si="14"/>
        <v>33.38181818181816</v>
      </c>
      <c r="X23">
        <f t="shared" si="4"/>
        <v>20.967594044143407</v>
      </c>
      <c r="Y23">
        <f t="shared" si="5"/>
        <v>26.489217753642055</v>
      </c>
      <c r="Z23">
        <f t="shared" si="6"/>
        <v>3872.2007175563367</v>
      </c>
      <c r="AA23">
        <f t="shared" si="7"/>
        <v>483.27449549898984</v>
      </c>
      <c r="AB23">
        <f t="shared" si="8"/>
        <v>3017.5460366052102</v>
      </c>
      <c r="AC23">
        <f t="shared" si="9"/>
        <v>854.6546809511265</v>
      </c>
      <c r="AD23">
        <f t="shared" si="15"/>
        <v>29.99999999999997</v>
      </c>
      <c r="AE23">
        <f t="shared" si="36"/>
        <v>32.99999999999997</v>
      </c>
      <c r="AF23">
        <f t="shared" si="16"/>
        <v>26.99999999999998</v>
      </c>
      <c r="AG23">
        <f t="shared" si="17"/>
        <v>1130.9733552923233</v>
      </c>
      <c r="AH23">
        <f t="shared" si="18"/>
        <v>26.00640059823539</v>
      </c>
      <c r="AI23">
        <f t="shared" si="19"/>
        <v>17.78574912889246</v>
      </c>
      <c r="AJ23">
        <f t="shared" si="20"/>
        <v>460.15522568627125</v>
      </c>
      <c r="AK23">
        <f t="shared" si="21"/>
        <v>162.94339077252357</v>
      </c>
      <c r="AL23">
        <f t="shared" si="22"/>
        <v>833.7615203785756</v>
      </c>
      <c r="AM23">
        <f t="shared" si="23"/>
        <v>43.18181818181815</v>
      </c>
      <c r="AN23">
        <f t="shared" si="53"/>
        <v>47.49999999999997</v>
      </c>
      <c r="AO23">
        <f t="shared" si="54"/>
        <v>38.863636363636346</v>
      </c>
      <c r="AP23" s="9">
        <f t="shared" si="55"/>
        <v>1869.0490639726931</v>
      </c>
      <c r="AQ23" s="9">
        <f t="shared" si="56"/>
        <v>1693.3091413611119</v>
      </c>
      <c r="AR23" s="9">
        <f t="shared" si="57"/>
        <v>33.13178388618484</v>
      </c>
      <c r="AS23" s="9">
        <f t="shared" si="58"/>
        <v>1541.761470590899</v>
      </c>
      <c r="AT23" s="9">
        <f t="shared" si="59"/>
        <v>24.19225184136849</v>
      </c>
      <c r="AU23" s="9">
        <f t="shared" si="60"/>
        <v>32.11308144666278</v>
      </c>
      <c r="AV23" s="9">
        <f t="shared" si="61"/>
        <v>16.893259940134627</v>
      </c>
      <c r="AW23" s="9">
        <f t="shared" si="62"/>
        <v>714.5705911265673</v>
      </c>
      <c r="AX23">
        <f t="shared" si="24"/>
        <v>34.90909090909088</v>
      </c>
      <c r="AY23">
        <f t="shared" si="37"/>
        <v>38.39999999999997</v>
      </c>
      <c r="AZ23">
        <f t="shared" si="38"/>
        <v>31.418181818181793</v>
      </c>
      <c r="BA23">
        <f t="shared" si="39"/>
        <v>15.797468151574089</v>
      </c>
      <c r="BB23">
        <f t="shared" si="40"/>
        <v>32.58669777801822</v>
      </c>
      <c r="BC23">
        <f t="shared" si="41"/>
        <v>23.96737409138158</v>
      </c>
      <c r="BD23">
        <f t="shared" si="42"/>
        <v>4487.918203418114</v>
      </c>
      <c r="BE23">
        <f t="shared" si="43"/>
        <v>3101.072858888149</v>
      </c>
      <c r="BF23">
        <f t="shared" si="44"/>
        <v>832.2809904075998</v>
      </c>
      <c r="BG23">
        <f t="shared" si="45"/>
        <v>369.64039015809766</v>
      </c>
      <c r="BH23">
        <f t="shared" si="46"/>
        <v>924.204744280463</v>
      </c>
    </row>
    <row r="24" spans="1:60" ht="12.75">
      <c r="A24" s="4"/>
      <c r="B24">
        <f t="shared" si="12"/>
        <v>61.454545454545546</v>
      </c>
      <c r="C24" s="4">
        <f t="shared" si="25"/>
        <v>67.60000000000011</v>
      </c>
      <c r="D24">
        <f t="shared" si="26"/>
        <v>55.309090909091</v>
      </c>
      <c r="E24">
        <f t="shared" si="27"/>
        <v>57.83390009328452</v>
      </c>
      <c r="F24">
        <f t="shared" si="28"/>
        <v>42.82634162743874</v>
      </c>
      <c r="G24">
        <f t="shared" si="29"/>
        <v>4511.144205322582</v>
      </c>
      <c r="H24">
        <f t="shared" si="30"/>
        <v>3594.933152531854</v>
      </c>
      <c r="I24">
        <f t="shared" si="31"/>
        <v>916.211052790728</v>
      </c>
      <c r="J24">
        <v>65.18181818181814</v>
      </c>
      <c r="K24">
        <v>71.7</v>
      </c>
      <c r="L24">
        <v>58.66363636363633</v>
      </c>
      <c r="M24">
        <v>62.57707247866421</v>
      </c>
      <c r="N24">
        <v>47.078893693511475</v>
      </c>
      <c r="O24">
        <v>4811.861776413298</v>
      </c>
      <c r="P24">
        <v>3847.810616178682</v>
      </c>
      <c r="Q24">
        <v>964.051160234616</v>
      </c>
      <c r="R24">
        <v>16.875445833396356</v>
      </c>
      <c r="S24">
        <v>45.44979094334417</v>
      </c>
      <c r="T24" s="3">
        <v>918.6013692912718</v>
      </c>
      <c r="U24">
        <f t="shared" si="13"/>
        <v>36.99999999999997</v>
      </c>
      <c r="V24" s="3">
        <f t="shared" si="35"/>
        <v>40.699999999999974</v>
      </c>
      <c r="W24">
        <f t="shared" si="14"/>
        <v>33.29999999999998</v>
      </c>
      <c r="X24">
        <f t="shared" si="4"/>
        <v>20.772337374498758</v>
      </c>
      <c r="Y24">
        <f t="shared" si="5"/>
        <v>26.386035550569147</v>
      </c>
      <c r="Z24">
        <f t="shared" si="6"/>
        <v>3863.780864939663</v>
      </c>
      <c r="AA24">
        <f t="shared" si="7"/>
        <v>478.27899278175187</v>
      </c>
      <c r="AB24">
        <f t="shared" si="8"/>
        <v>3005.40168485743</v>
      </c>
      <c r="AC24">
        <f t="shared" si="9"/>
        <v>858.3791800822328</v>
      </c>
      <c r="AD24">
        <f t="shared" si="15"/>
        <v>29.909090909090878</v>
      </c>
      <c r="AE24">
        <f t="shared" si="36"/>
        <v>32.89999999999997</v>
      </c>
      <c r="AF24">
        <f t="shared" si="16"/>
        <v>26.918181818181793</v>
      </c>
      <c r="AG24">
        <f t="shared" si="17"/>
        <v>1124.1293567511148</v>
      </c>
      <c r="AH24">
        <f t="shared" si="18"/>
        <v>25.879390875287193</v>
      </c>
      <c r="AI24">
        <f t="shared" si="19"/>
        <v>17.661296228549954</v>
      </c>
      <c r="AJ24">
        <f t="shared" si="20"/>
        <v>454.18148387698557</v>
      </c>
      <c r="AK24">
        <f t="shared" si="21"/>
        <v>159.7786072710947</v>
      </c>
      <c r="AL24">
        <f t="shared" si="22"/>
        <v>829.7264801452238</v>
      </c>
      <c r="AM24">
        <f t="shared" si="23"/>
        <v>43.09090909090906</v>
      </c>
      <c r="AN24">
        <f t="shared" si="53"/>
        <v>47.39999999999997</v>
      </c>
      <c r="AO24">
        <f t="shared" si="54"/>
        <v>38.78181818181816</v>
      </c>
      <c r="AP24" s="9">
        <f t="shared" si="55"/>
        <v>1866.3602807591724</v>
      </c>
      <c r="AQ24" s="9">
        <f t="shared" si="56"/>
        <v>1692.7910279869916</v>
      </c>
      <c r="AR24" s="9">
        <f t="shared" si="57"/>
        <v>33.035772937279695</v>
      </c>
      <c r="AS24" s="9">
        <f t="shared" si="58"/>
        <v>1533.3303955935992</v>
      </c>
      <c r="AT24" s="9">
        <f t="shared" si="59"/>
        <v>14.108620378788373</v>
      </c>
      <c r="AU24" s="9">
        <f t="shared" si="60"/>
        <v>31.96498083841123</v>
      </c>
      <c r="AV24" s="9">
        <f t="shared" si="61"/>
        <v>16.704173774467318</v>
      </c>
      <c r="AW24" s="9">
        <f t="shared" si="62"/>
        <v>714.4898565502524</v>
      </c>
      <c r="AX24">
        <f t="shared" si="24"/>
        <v>34.818181818181785</v>
      </c>
      <c r="AY24">
        <f t="shared" si="37"/>
        <v>38.29999999999997</v>
      </c>
      <c r="AZ24">
        <f t="shared" si="38"/>
        <v>31.33636363636361</v>
      </c>
      <c r="BA24">
        <f t="shared" si="39"/>
        <v>15.552813250341483</v>
      </c>
      <c r="BB24">
        <f t="shared" si="40"/>
        <v>32.46879843905373</v>
      </c>
      <c r="BC24">
        <f t="shared" si="41"/>
        <v>23.860020075982998</v>
      </c>
      <c r="BD24">
        <f t="shared" si="42"/>
        <v>4470.28155729878</v>
      </c>
      <c r="BE24">
        <f t="shared" si="43"/>
        <v>3084.9424682443823</v>
      </c>
      <c r="BF24">
        <f t="shared" si="44"/>
        <v>824.5147869920572</v>
      </c>
      <c r="BG24">
        <f t="shared" si="45"/>
        <v>365.1908415256087</v>
      </c>
      <c r="BH24">
        <f t="shared" si="46"/>
        <v>926.0151435879491</v>
      </c>
    </row>
    <row r="25" spans="1:60" ht="12.75">
      <c r="A25" s="4"/>
      <c r="B25">
        <f t="shared" si="12"/>
        <v>61.36363636363646</v>
      </c>
      <c r="C25" s="4">
        <f t="shared" si="25"/>
        <v>67.50000000000011</v>
      </c>
      <c r="D25">
        <f t="shared" si="26"/>
        <v>55.22727272727282</v>
      </c>
      <c r="E25">
        <f t="shared" si="27"/>
        <v>57.71698190307611</v>
      </c>
      <c r="F25">
        <f t="shared" si="28"/>
        <v>42.720623273690336</v>
      </c>
      <c r="G25">
        <f t="shared" si="29"/>
        <v>4503.785731596244</v>
      </c>
      <c r="H25">
        <f t="shared" si="30"/>
        <v>3588.7310499957093</v>
      </c>
      <c r="I25">
        <f t="shared" si="31"/>
        <v>915.0546816005344</v>
      </c>
      <c r="J25">
        <v>65.27272727272722</v>
      </c>
      <c r="K25">
        <v>71.8</v>
      </c>
      <c r="L25">
        <v>58.74545454545451</v>
      </c>
      <c r="M25">
        <v>62.69162623508816</v>
      </c>
      <c r="N25">
        <v>47.1808057344516</v>
      </c>
      <c r="O25">
        <v>4819.174154714983</v>
      </c>
      <c r="P25">
        <v>3853.9467384997847</v>
      </c>
      <c r="Q25">
        <v>965.2274162151984</v>
      </c>
      <c r="R25">
        <v>17.29539453368711</v>
      </c>
      <c r="S25">
        <v>48.90019300727113</v>
      </c>
      <c r="T25" s="3">
        <v>916.3272232079273</v>
      </c>
      <c r="U25">
        <f t="shared" si="13"/>
        <v>36.90909090909088</v>
      </c>
      <c r="V25" s="3">
        <f t="shared" si="35"/>
        <v>40.59999999999997</v>
      </c>
      <c r="W25">
        <f t="shared" si="14"/>
        <v>33.2181818181818</v>
      </c>
      <c r="X25">
        <f t="shared" si="4"/>
        <v>20.575713839378643</v>
      </c>
      <c r="Y25">
        <f t="shared" si="5"/>
        <v>26.282702969475643</v>
      </c>
      <c r="Z25">
        <f t="shared" si="6"/>
        <v>3855.348016525004</v>
      </c>
      <c r="AA25">
        <f t="shared" si="7"/>
        <v>473.3060438931917</v>
      </c>
      <c r="AB25">
        <f t="shared" si="8"/>
        <v>2993.2768402735232</v>
      </c>
      <c r="AC25">
        <f t="shared" si="9"/>
        <v>862.0711762514807</v>
      </c>
      <c r="AD25">
        <f t="shared" si="15"/>
        <v>29.818181818181788</v>
      </c>
      <c r="AE25">
        <f t="shared" si="36"/>
        <v>32.79999999999997</v>
      </c>
      <c r="AF25">
        <f t="shared" si="16"/>
        <v>26.83636363636361</v>
      </c>
      <c r="AG25">
        <f t="shared" si="17"/>
        <v>1117.3061290704252</v>
      </c>
      <c r="AH25">
        <f t="shared" si="18"/>
        <v>25.752143057926226</v>
      </c>
      <c r="AI25">
        <f t="shared" si="19"/>
        <v>17.536341844838653</v>
      </c>
      <c r="AJ25">
        <f t="shared" si="20"/>
        <v>448.24154716132034</v>
      </c>
      <c r="AK25">
        <f t="shared" si="21"/>
        <v>156.6388048772872</v>
      </c>
      <c r="AL25">
        <f t="shared" si="22"/>
        <v>825.703386786392</v>
      </c>
      <c r="AM25">
        <f t="shared" si="23"/>
        <v>42.99999999999997</v>
      </c>
      <c r="AN25">
        <f t="shared" si="53"/>
        <v>47.29999999999997</v>
      </c>
      <c r="AO25">
        <f t="shared" si="54"/>
        <v>38.699999999999974</v>
      </c>
      <c r="AP25" s="9">
        <f t="shared" si="55"/>
        <v>1863.6793400831684</v>
      </c>
      <c r="AQ25" s="9">
        <f t="shared" si="56"/>
        <v>1692.321518027829</v>
      </c>
      <c r="AR25" s="9">
        <f t="shared" si="57"/>
        <v>32.93968536698397</v>
      </c>
      <c r="AS25" s="9">
        <f t="shared" si="58"/>
        <v>1524.9196461111057</v>
      </c>
      <c r="AT25" s="9">
        <f t="shared" si="59"/>
        <v>3.9559501386163447</v>
      </c>
      <c r="AU25" s="9">
        <f t="shared" si="60"/>
        <v>31.81650515062893</v>
      </c>
      <c r="AV25" s="9">
        <f t="shared" si="61"/>
        <v>16.51332795047679</v>
      </c>
      <c r="AW25" s="9">
        <f t="shared" si="62"/>
        <v>714.4516879984142</v>
      </c>
      <c r="AX25">
        <f t="shared" si="24"/>
        <v>34.7272727272727</v>
      </c>
      <c r="AY25">
        <f t="shared" si="37"/>
        <v>38.19999999999997</v>
      </c>
      <c r="AZ25">
        <f t="shared" si="38"/>
        <v>31.25454545454543</v>
      </c>
      <c r="BA25">
        <f t="shared" si="39"/>
        <v>15.304901175767112</v>
      </c>
      <c r="BB25">
        <f t="shared" si="40"/>
        <v>32.35077853894551</v>
      </c>
      <c r="BC25">
        <f t="shared" si="41"/>
        <v>23.75246268592262</v>
      </c>
      <c r="BD25">
        <f t="shared" si="42"/>
        <v>4452.6009958356635</v>
      </c>
      <c r="BE25">
        <f t="shared" si="43"/>
        <v>3068.854138593168</v>
      </c>
      <c r="BF25">
        <f t="shared" si="44"/>
        <v>816.7813312039709</v>
      </c>
      <c r="BG25">
        <f t="shared" si="45"/>
        <v>360.7642793341743</v>
      </c>
      <c r="BH25">
        <f t="shared" si="46"/>
        <v>927.729805372699</v>
      </c>
    </row>
    <row r="26" spans="1:60" ht="12.75">
      <c r="A26" s="4"/>
      <c r="B26">
        <f t="shared" si="12"/>
        <v>61.27272727272737</v>
      </c>
      <c r="C26" s="4">
        <f t="shared" si="25"/>
        <v>67.40000000000012</v>
      </c>
      <c r="D26">
        <f t="shared" si="26"/>
        <v>55.14545454545464</v>
      </c>
      <c r="E26">
        <f t="shared" si="27"/>
        <v>57.600000000000136</v>
      </c>
      <c r="F26">
        <f t="shared" si="28"/>
        <v>42.61479974169542</v>
      </c>
      <c r="G26">
        <f t="shared" si="29"/>
        <v>4496.426032068379</v>
      </c>
      <c r="H26">
        <f t="shared" si="30"/>
        <v>3582.5271682417483</v>
      </c>
      <c r="I26">
        <f t="shared" si="31"/>
        <v>913.8988638266305</v>
      </c>
      <c r="J26">
        <v>65.36363636363632</v>
      </c>
      <c r="K26">
        <v>71.89999999999995</v>
      </c>
      <c r="L26">
        <v>58.827272727272685</v>
      </c>
      <c r="M26">
        <v>62.80613027404246</v>
      </c>
      <c r="N26">
        <v>47.282639695018304</v>
      </c>
      <c r="O26">
        <v>4826.485550934218</v>
      </c>
      <c r="P26">
        <v>3860.0814740798646</v>
      </c>
      <c r="Q26">
        <v>966.4040768543532</v>
      </c>
      <c r="R26">
        <v>17.705950188450572</v>
      </c>
      <c r="S26">
        <v>52.43605479176949</v>
      </c>
      <c r="T26" s="3">
        <v>913.9680220625837</v>
      </c>
      <c r="U26">
        <f t="shared" si="13"/>
        <v>36.81818181818179</v>
      </c>
      <c r="V26" s="3">
        <f t="shared" si="35"/>
        <v>40.49999999999997</v>
      </c>
      <c r="W26">
        <f t="shared" si="14"/>
        <v>33.13636363636362</v>
      </c>
      <c r="X26">
        <f t="shared" si="4"/>
        <v>20.377683872314776</v>
      </c>
      <c r="Y26">
        <f t="shared" si="5"/>
        <v>26.17921822968022</v>
      </c>
      <c r="Z26">
        <f t="shared" si="6"/>
        <v>3846.9019335501225</v>
      </c>
      <c r="AA26">
        <f t="shared" si="7"/>
        <v>468.3556639519933</v>
      </c>
      <c r="AB26">
        <f t="shared" si="8"/>
        <v>2981.1714877348068</v>
      </c>
      <c r="AC26">
        <f t="shared" si="9"/>
        <v>865.7304458153158</v>
      </c>
      <c r="AD26">
        <f t="shared" si="15"/>
        <v>29.727272727272695</v>
      </c>
      <c r="AE26">
        <f t="shared" si="36"/>
        <v>32.69999999999997</v>
      </c>
      <c r="AF26">
        <f t="shared" si="16"/>
        <v>26.75454545454543</v>
      </c>
      <c r="AG26">
        <f t="shared" si="17"/>
        <v>1110.5036722502555</v>
      </c>
      <c r="AH26">
        <f t="shared" si="18"/>
        <v>25.6246535991396</v>
      </c>
      <c r="AI26">
        <f t="shared" si="19"/>
        <v>17.4108751806231</v>
      </c>
      <c r="AJ26">
        <f t="shared" si="20"/>
        <v>442.33544520541693</v>
      </c>
      <c r="AK26">
        <f t="shared" si="21"/>
        <v>153.5240462790988</v>
      </c>
      <c r="AL26">
        <f t="shared" si="22"/>
        <v>821.6922733239373</v>
      </c>
      <c r="AM26">
        <f t="shared" si="23"/>
        <v>42.90909090909088</v>
      </c>
      <c r="AN26">
        <f t="shared" si="53"/>
        <v>47.19999999999997</v>
      </c>
      <c r="AO26">
        <f t="shared" si="54"/>
        <v>38.618181818181796</v>
      </c>
      <c r="AP26" s="9">
        <f t="shared" si="55"/>
        <v>1861.006370756832</v>
      </c>
      <c r="AQ26" s="9">
        <f t="shared" si="56"/>
        <v>1691.9025073553464</v>
      </c>
      <c r="AR26" s="9">
        <f t="shared" si="57"/>
        <v>32.843520502803095</v>
      </c>
      <c r="AS26" s="9">
        <f t="shared" si="58"/>
        <v>1516.5292150855105</v>
      </c>
      <c r="AT26" s="9">
        <f t="shared" si="59"/>
        <v>-6.26942886835036</v>
      </c>
      <c r="AU26" s="9">
        <f t="shared" si="60"/>
        <v>31.667649107567126</v>
      </c>
      <c r="AV26" s="9">
        <f t="shared" si="61"/>
        <v>16.32066073852854</v>
      </c>
      <c r="AW26" s="9">
        <f t="shared" si="62"/>
        <v>714.4565655662534</v>
      </c>
      <c r="AX26">
        <f t="shared" si="24"/>
        <v>34.636363636363605</v>
      </c>
      <c r="AY26">
        <f t="shared" si="37"/>
        <v>38.099999999999966</v>
      </c>
      <c r="AZ26">
        <f t="shared" si="38"/>
        <v>31.172727272727244</v>
      </c>
      <c r="BA26">
        <f t="shared" si="39"/>
        <v>15.053571004914328</v>
      </c>
      <c r="BB26">
        <f t="shared" si="40"/>
        <v>32.2326367533886</v>
      </c>
      <c r="BC26">
        <f t="shared" si="41"/>
        <v>23.64469914580714</v>
      </c>
      <c r="BD26">
        <f t="shared" si="42"/>
        <v>4434.875297751918</v>
      </c>
      <c r="BE26">
        <f t="shared" si="43"/>
        <v>3052.8078699345056</v>
      </c>
      <c r="BF26">
        <f t="shared" si="44"/>
        <v>809.0806359193793</v>
      </c>
      <c r="BG26">
        <f t="shared" si="45"/>
        <v>356.36072533300126</v>
      </c>
      <c r="BH26">
        <f t="shared" si="46"/>
        <v>929.3475172310343</v>
      </c>
    </row>
    <row r="27" spans="2:60" ht="12.75">
      <c r="B27">
        <f t="shared" si="12"/>
        <v>61.181818181818294</v>
      </c>
      <c r="C27" s="4">
        <f t="shared" si="25"/>
        <v>67.30000000000013</v>
      </c>
      <c r="D27">
        <f t="shared" si="26"/>
        <v>55.06363636363647</v>
      </c>
      <c r="E27">
        <f t="shared" si="27"/>
        <v>57.482953995075945</v>
      </c>
      <c r="F27">
        <f t="shared" si="28"/>
        <v>42.50887024594736</v>
      </c>
      <c r="G27">
        <f t="shared" si="29"/>
        <v>4489.065100106657</v>
      </c>
      <c r="H27">
        <f t="shared" si="30"/>
        <v>3576.32149631379</v>
      </c>
      <c r="I27">
        <f t="shared" si="31"/>
        <v>912.7436037928674</v>
      </c>
      <c r="J27">
        <v>65.4545454545454</v>
      </c>
      <c r="K27">
        <v>71.99999999999994</v>
      </c>
      <c r="L27">
        <v>58.90909090909087</v>
      </c>
      <c r="M27">
        <v>62.92058486695743</v>
      </c>
      <c r="N27">
        <v>47.384396078619936</v>
      </c>
      <c r="O27">
        <v>4833.795969901507</v>
      </c>
      <c r="P27">
        <v>3866.2148305013766</v>
      </c>
      <c r="Q27">
        <v>967.5811394001307</v>
      </c>
      <c r="R27">
        <v>18.10775171234387</v>
      </c>
      <c r="S27">
        <v>56.055617395214995</v>
      </c>
      <c r="T27" s="3">
        <v>911.5255220049157</v>
      </c>
      <c r="U27" s="3"/>
      <c r="V27" s="3"/>
      <c r="AD27">
        <f t="shared" si="15"/>
        <v>29.636363636363605</v>
      </c>
      <c r="AE27">
        <f t="shared" si="36"/>
        <v>32.599999999999966</v>
      </c>
      <c r="AF27">
        <f t="shared" si="16"/>
        <v>26.672727272727244</v>
      </c>
      <c r="AG27">
        <f t="shared" si="17"/>
        <v>1103.7219862906054</v>
      </c>
      <c r="AH27">
        <f t="shared" si="18"/>
        <v>25.496918874167868</v>
      </c>
      <c r="AI27">
        <f t="shared" si="19"/>
        <v>17.284885080358148</v>
      </c>
      <c r="AJ27">
        <f t="shared" si="20"/>
        <v>436.4632082108377</v>
      </c>
      <c r="AK27">
        <f t="shared" si="21"/>
        <v>150.43439571749929</v>
      </c>
      <c r="AL27">
        <f t="shared" si="22"/>
        <v>817.693173797267</v>
      </c>
      <c r="AM27">
        <f t="shared" si="23"/>
        <v>42.818181818181785</v>
      </c>
      <c r="AN27">
        <f t="shared" si="53"/>
        <v>47.099999999999966</v>
      </c>
      <c r="AO27">
        <f t="shared" si="54"/>
        <v>38.53636363636361</v>
      </c>
      <c r="AP27" s="9">
        <f t="shared" si="55"/>
        <v>1858.3415046500145</v>
      </c>
      <c r="AQ27" s="9">
        <f t="shared" si="56"/>
        <v>1691.5360062490045</v>
      </c>
      <c r="AR27" s="9">
        <f t="shared" si="57"/>
        <v>32.74727766379898</v>
      </c>
      <c r="AS27" s="9">
        <f t="shared" si="58"/>
        <v>1508.1590953595444</v>
      </c>
      <c r="AT27" s="9">
        <f t="shared" si="59"/>
        <v>-16.57141248845005</v>
      </c>
      <c r="AU27" s="9">
        <f t="shared" si="60"/>
        <v>31.518407320167633</v>
      </c>
      <c r="AV27" s="9">
        <f t="shared" si="61"/>
        <v>16.126106855470344</v>
      </c>
      <c r="AW27" s="9">
        <f t="shared" si="62"/>
        <v>714.504988443771</v>
      </c>
      <c r="AX27">
        <f t="shared" si="24"/>
        <v>34.54545454545451</v>
      </c>
      <c r="AY27">
        <f t="shared" si="37"/>
        <v>37.999999999999964</v>
      </c>
      <c r="AZ27">
        <f t="shared" si="38"/>
        <v>31.09090909090906</v>
      </c>
      <c r="BA27">
        <f t="shared" si="39"/>
        <v>14.79864858694865</v>
      </c>
      <c r="BB27">
        <f t="shared" si="40"/>
        <v>32.11437173721288</v>
      </c>
      <c r="BC27">
        <f t="shared" si="41"/>
        <v>23.536726624045915</v>
      </c>
      <c r="BD27">
        <f t="shared" si="42"/>
        <v>4417.103177129098</v>
      </c>
      <c r="BE27">
        <f t="shared" si="43"/>
        <v>3036.803662268396</v>
      </c>
      <c r="BF27">
        <f t="shared" si="44"/>
        <v>801.4127141902148</v>
      </c>
      <c r="BG27">
        <f t="shared" si="45"/>
        <v>351.9802016268593</v>
      </c>
      <c r="BH27">
        <f t="shared" si="46"/>
        <v>930.8670022973467</v>
      </c>
    </row>
    <row r="28" spans="2:60" ht="12.75">
      <c r="B28">
        <f t="shared" si="12"/>
        <v>61.09090909090921</v>
      </c>
      <c r="C28" s="4">
        <f t="shared" si="25"/>
        <v>67.20000000000013</v>
      </c>
      <c r="D28">
        <f t="shared" si="26"/>
        <v>54.98181818181829</v>
      </c>
      <c r="E28">
        <f t="shared" si="27"/>
        <v>57.365843495934215</v>
      </c>
      <c r="F28">
        <f t="shared" si="28"/>
        <v>42.40283399229967</v>
      </c>
      <c r="G28">
        <f t="shared" si="29"/>
        <v>4481.702929028292</v>
      </c>
      <c r="H28">
        <f t="shared" si="30"/>
        <v>3570.1140231572963</v>
      </c>
      <c r="I28">
        <f t="shared" si="31"/>
        <v>911.5889058709954</v>
      </c>
      <c r="J28">
        <v>65.54545454545449</v>
      </c>
      <c r="K28">
        <v>72.09999999999994</v>
      </c>
      <c r="L28">
        <v>58.990909090909035</v>
      </c>
      <c r="M28">
        <v>63.03499028317519</v>
      </c>
      <c r="N28">
        <v>47.48607538396803</v>
      </c>
      <c r="O28">
        <v>4841.105416414339</v>
      </c>
      <c r="P28">
        <v>3872.346815287488</v>
      </c>
      <c r="Q28">
        <v>968.7586011268509</v>
      </c>
      <c r="R28">
        <v>18.50136946487722</v>
      </c>
      <c r="S28">
        <v>59.7572413116975</v>
      </c>
      <c r="T28" s="3">
        <v>909.0013598151534</v>
      </c>
      <c r="U28" s="3"/>
      <c r="V28" s="3"/>
      <c r="AD28">
        <f t="shared" si="15"/>
        <v>29.54545454545451</v>
      </c>
      <c r="AE28">
        <f t="shared" si="36"/>
        <v>32.499999999999964</v>
      </c>
      <c r="AF28">
        <f t="shared" si="16"/>
        <v>26.59090909090906</v>
      </c>
      <c r="AG28">
        <f t="shared" si="17"/>
        <v>1096.9610711914752</v>
      </c>
      <c r="AH28">
        <f t="shared" si="18"/>
        <v>25.368935178203632</v>
      </c>
      <c r="AI28">
        <f t="shared" si="19"/>
        <v>17.15836001361698</v>
      </c>
      <c r="AJ28">
        <f t="shared" si="20"/>
        <v>430.62486692766504</v>
      </c>
      <c r="AK28">
        <f t="shared" si="21"/>
        <v>147.36991904156162</v>
      </c>
      <c r="AL28">
        <f t="shared" si="22"/>
        <v>813.7061233053718</v>
      </c>
      <c r="AM28">
        <f t="shared" si="23"/>
        <v>42.72727272727269</v>
      </c>
      <c r="AN28">
        <f t="shared" si="53"/>
        <v>46.999999999999964</v>
      </c>
      <c r="AO28">
        <f t="shared" si="54"/>
        <v>38.454545454545425</v>
      </c>
      <c r="AP28" s="9">
        <f t="shared" si="55"/>
        <v>1855.684876786474</v>
      </c>
      <c r="AQ28" s="9">
        <f t="shared" si="56"/>
        <v>1691.2241489882551</v>
      </c>
      <c r="AR28" s="9">
        <f t="shared" si="57"/>
        <v>32.65095616044958</v>
      </c>
      <c r="AS28" s="9">
        <f t="shared" si="58"/>
        <v>1499.8092796747653</v>
      </c>
      <c r="AT28" s="9">
        <f t="shared" si="59"/>
        <v>-26.954141515270976</v>
      </c>
      <c r="AU28" s="9">
        <f t="shared" si="60"/>
        <v>31.368774282716192</v>
      </c>
      <c r="AV28" s="9">
        <f t="shared" si="61"/>
        <v>15.929597173679573</v>
      </c>
      <c r="AW28" s="9">
        <f t="shared" si="62"/>
        <v>714.5974760780591</v>
      </c>
      <c r="AX28">
        <f t="shared" si="24"/>
        <v>34.45454545454542</v>
      </c>
      <c r="AY28">
        <f t="shared" si="37"/>
        <v>37.89999999999996</v>
      </c>
      <c r="AZ28">
        <f t="shared" si="38"/>
        <v>31.00909090909088</v>
      </c>
      <c r="BA28">
        <f t="shared" si="39"/>
        <v>14.539944979263062</v>
      </c>
      <c r="BB28">
        <f t="shared" si="40"/>
        <v>31.995982123946394</v>
      </c>
      <c r="BC28">
        <f t="shared" si="41"/>
        <v>23.428542231307578</v>
      </c>
      <c r="BD28">
        <f t="shared" si="42"/>
        <v>4399.283277919126</v>
      </c>
      <c r="BE28">
        <f t="shared" si="43"/>
        <v>3020.841515594838</v>
      </c>
      <c r="BF28">
        <f t="shared" si="44"/>
        <v>793.77757924748</v>
      </c>
      <c r="BG28">
        <f t="shared" si="45"/>
        <v>347.6227306840329</v>
      </c>
      <c r="BH28">
        <f t="shared" si="46"/>
        <v>932.2869137608409</v>
      </c>
    </row>
    <row r="29" spans="2:60" ht="12.75">
      <c r="B29">
        <f t="shared" si="12"/>
        <v>61.00000000000012</v>
      </c>
      <c r="C29" s="4">
        <f t="shared" si="25"/>
        <v>67.10000000000014</v>
      </c>
      <c r="D29">
        <f t="shared" si="26"/>
        <v>54.90000000000011</v>
      </c>
      <c r="E29">
        <f t="shared" si="27"/>
        <v>57.24866810677798</v>
      </c>
      <c r="F29">
        <f t="shared" si="28"/>
        <v>42.29669017783794</v>
      </c>
      <c r="G29">
        <f t="shared" si="29"/>
        <v>4474.339512099542</v>
      </c>
      <c r="H29">
        <f t="shared" si="30"/>
        <v>3563.904737618172</v>
      </c>
      <c r="I29">
        <f t="shared" si="31"/>
        <v>910.4347744813699</v>
      </c>
      <c r="J29">
        <v>65.63636363636357</v>
      </c>
      <c r="K29">
        <v>72.19999999999993</v>
      </c>
      <c r="L29">
        <v>59.072727272727214</v>
      </c>
      <c r="M29">
        <v>63.14934678997076</v>
      </c>
      <c r="N29">
        <v>47.58767810513568</v>
      </c>
      <c r="O29">
        <v>4848.413895237473</v>
      </c>
      <c r="P29">
        <v>3878.4774359027024</v>
      </c>
      <c r="Q29">
        <v>969.9364593347709</v>
      </c>
      <c r="R29">
        <v>18.88731511030328</v>
      </c>
      <c r="S29">
        <v>63.53939382314957</v>
      </c>
      <c r="T29" s="3">
        <v>906.3970655116213</v>
      </c>
      <c r="U29" s="3"/>
      <c r="V29" s="3"/>
      <c r="AD29">
        <f t="shared" si="15"/>
        <v>29.454545454545418</v>
      </c>
      <c r="AE29">
        <f t="shared" si="36"/>
        <v>32.39999999999996</v>
      </c>
      <c r="AF29">
        <f t="shared" si="16"/>
        <v>26.50909090909088</v>
      </c>
      <c r="AG29">
        <f t="shared" si="17"/>
        <v>1090.2209269528641</v>
      </c>
      <c r="AH29">
        <f t="shared" si="18"/>
        <v>25.24069872400322</v>
      </c>
      <c r="AI29">
        <f t="shared" si="19"/>
        <v>17.031288057640996</v>
      </c>
      <c r="AJ29">
        <f t="shared" si="20"/>
        <v>424.82045266800856</v>
      </c>
      <c r="AK29">
        <f t="shared" si="21"/>
        <v>144.3306837662139</v>
      </c>
      <c r="AL29">
        <f t="shared" si="22"/>
        <v>809.7311580510695</v>
      </c>
      <c r="AM29">
        <f t="shared" si="23"/>
        <v>42.6363636363636</v>
      </c>
      <c r="AN29">
        <f t="shared" si="53"/>
        <v>46.89999999999996</v>
      </c>
      <c r="AO29">
        <f t="shared" si="54"/>
        <v>38.372727272727246</v>
      </c>
      <c r="AP29" s="9">
        <f t="shared" si="55"/>
        <v>1853.0366254438893</v>
      </c>
      <c r="AQ29" s="9">
        <f t="shared" si="56"/>
        <v>1690.9692044905973</v>
      </c>
      <c r="AR29" s="9">
        <f t="shared" si="57"/>
        <v>32.554555294505334</v>
      </c>
      <c r="AS29" s="9">
        <f t="shared" si="58"/>
        <v>1491.4797606697</v>
      </c>
      <c r="AT29" s="9">
        <f t="shared" si="59"/>
        <v>-37.42202286760539</v>
      </c>
      <c r="AU29" s="9">
        <f t="shared" si="60"/>
        <v>31.218744369368807</v>
      </c>
      <c r="AV29" s="9">
        <f t="shared" si="61"/>
        <v>15.731058398820638</v>
      </c>
      <c r="AW29" s="9">
        <f t="shared" si="62"/>
        <v>714.7345694336649</v>
      </c>
      <c r="AX29">
        <f t="shared" si="24"/>
        <v>34.363636363636324</v>
      </c>
      <c r="AY29">
        <f t="shared" si="37"/>
        <v>37.79999999999996</v>
      </c>
      <c r="AZ29">
        <f t="shared" si="38"/>
        <v>30.927272727272694</v>
      </c>
      <c r="BA29">
        <f t="shared" si="39"/>
        <v>14.277254638059699</v>
      </c>
      <c r="BB29">
        <f t="shared" si="40"/>
        <v>31.877466525367055</v>
      </c>
      <c r="BC29">
        <f t="shared" si="41"/>
        <v>23.32014301892262</v>
      </c>
      <c r="BD29">
        <f t="shared" si="42"/>
        <v>4381.414167791932</v>
      </c>
      <c r="BE29">
        <f t="shared" si="43"/>
        <v>3004.921429913832</v>
      </c>
      <c r="BF29">
        <f t="shared" si="44"/>
        <v>786.1752445044959</v>
      </c>
      <c r="BG29">
        <f t="shared" si="45"/>
        <v>343.2883353445039</v>
      </c>
      <c r="BH29">
        <f t="shared" si="46"/>
        <v>933.6058287181083</v>
      </c>
    </row>
    <row r="30" spans="2:60" ht="12.75">
      <c r="B30">
        <f t="shared" si="12"/>
        <v>60.909090909091034</v>
      </c>
      <c r="C30" s="4">
        <f t="shared" si="25"/>
        <v>67.00000000000014</v>
      </c>
      <c r="D30">
        <f t="shared" si="26"/>
        <v>54.818181818181934</v>
      </c>
      <c r="E30">
        <f t="shared" si="27"/>
        <v>57.13142742834297</v>
      </c>
      <c r="F30">
        <f t="shared" si="28"/>
        <v>42.19043799074918</v>
      </c>
      <c r="G30">
        <f t="shared" si="29"/>
        <v>4466.9748425352</v>
      </c>
      <c r="H30">
        <f t="shared" si="30"/>
        <v>3557.6936284415497</v>
      </c>
      <c r="I30">
        <f t="shared" si="31"/>
        <v>909.2812140936503</v>
      </c>
      <c r="J30">
        <v>65.72727272727265</v>
      </c>
      <c r="K30">
        <v>72.29999999999993</v>
      </c>
      <c r="L30">
        <v>59.1545454545454</v>
      </c>
      <c r="M30">
        <v>63.26365465257275</v>
      </c>
      <c r="N30">
        <v>47.68920473161487</v>
      </c>
      <c r="O30">
        <v>4855.721411103236</v>
      </c>
      <c r="P30">
        <v>3884.606699753462</v>
      </c>
      <c r="Q30">
        <v>971.1147113497741</v>
      </c>
      <c r="R30">
        <v>19.26604972680932</v>
      </c>
      <c r="S30">
        <v>67.40063817281816</v>
      </c>
      <c r="T30" s="3">
        <v>903.7140731769559</v>
      </c>
      <c r="U30" s="3"/>
      <c r="V30" s="3"/>
      <c r="AD30">
        <f t="shared" si="15"/>
        <v>29.363636363636328</v>
      </c>
      <c r="AE30">
        <f t="shared" si="36"/>
        <v>32.29999999999996</v>
      </c>
      <c r="AF30">
        <f t="shared" si="16"/>
        <v>26.427272727272694</v>
      </c>
      <c r="AG30">
        <f t="shared" si="17"/>
        <v>1083.5015535747727</v>
      </c>
      <c r="AH30">
        <f t="shared" si="18"/>
        <v>25.11220563940765</v>
      </c>
      <c r="AI30">
        <f t="shared" si="19"/>
        <v>16.903656878839893</v>
      </c>
      <c r="AJ30">
        <f t="shared" si="20"/>
        <v>419.04999731994684</v>
      </c>
      <c r="AK30">
        <f t="shared" si="21"/>
        <v>141.3167591327761</v>
      </c>
      <c r="AL30">
        <f t="shared" si="22"/>
        <v>805.7683153876019</v>
      </c>
      <c r="AM30">
        <f t="shared" si="23"/>
        <v>42.545454545454504</v>
      </c>
      <c r="AN30">
        <f t="shared" si="53"/>
        <v>46.79999999999996</v>
      </c>
      <c r="AO30">
        <f t="shared" si="54"/>
        <v>38.29090909090906</v>
      </c>
      <c r="AP30" s="9">
        <f t="shared" si="55"/>
        <v>1850.3968922578647</v>
      </c>
      <c r="AQ30" s="9">
        <f t="shared" si="56"/>
        <v>1690.7735881373744</v>
      </c>
      <c r="AR30" s="9">
        <f t="shared" si="57"/>
        <v>32.4580743588427</v>
      </c>
      <c r="AS30" s="9">
        <f t="shared" si="58"/>
        <v>1483.1705308779458</v>
      </c>
      <c r="AT30" s="9">
        <f t="shared" si="59"/>
        <v>-47.97975313893835</v>
      </c>
      <c r="AU30" s="9">
        <f t="shared" si="60"/>
        <v>31.068311830545227</v>
      </c>
      <c r="AV30" s="9">
        <f t="shared" si="61"/>
        <v>15.530412712103377</v>
      </c>
      <c r="AW30" s="9">
        <f t="shared" si="62"/>
        <v>714.9168323617622</v>
      </c>
      <c r="AX30">
        <f t="shared" si="24"/>
        <v>34.27272727272723</v>
      </c>
      <c r="AY30">
        <f t="shared" si="37"/>
        <v>37.69999999999996</v>
      </c>
      <c r="AZ30">
        <f t="shared" si="38"/>
        <v>30.845454545454512</v>
      </c>
      <c r="BA30">
        <f t="shared" si="39"/>
        <v>14.010353314602634</v>
      </c>
      <c r="BB30">
        <f t="shared" si="40"/>
        <v>31.758823531042474</v>
      </c>
      <c r="BC30">
        <f t="shared" si="41"/>
        <v>23.21152597722951</v>
      </c>
      <c r="BD30">
        <f t="shared" si="42"/>
        <v>4363.494331212235</v>
      </c>
      <c r="BE30">
        <f t="shared" si="43"/>
        <v>2989.0434052253786</v>
      </c>
      <c r="BF30">
        <f t="shared" si="44"/>
        <v>778.605723560223</v>
      </c>
      <c r="BG30">
        <f t="shared" si="45"/>
        <v>338.9770388283742</v>
      </c>
      <c r="BH30">
        <f t="shared" si="46"/>
        <v>934.8222412550076</v>
      </c>
    </row>
    <row r="31" spans="2:60" ht="12.75">
      <c r="B31">
        <f t="shared" si="12"/>
        <v>60.81818181818195</v>
      </c>
      <c r="C31" s="4">
        <f t="shared" si="25"/>
        <v>66.90000000000015</v>
      </c>
      <c r="D31">
        <f t="shared" si="26"/>
        <v>54.736363636363755</v>
      </c>
      <c r="E31">
        <f t="shared" si="27"/>
        <v>57.01412105785741</v>
      </c>
      <c r="F31">
        <f t="shared" si="28"/>
        <v>42.08407661018885</v>
      </c>
      <c r="G31">
        <f t="shared" si="29"/>
        <v>4459.608913498071</v>
      </c>
      <c r="H31">
        <f t="shared" si="30"/>
        <v>3551.480684270553</v>
      </c>
      <c r="I31">
        <f t="shared" si="31"/>
        <v>908.1282292275182</v>
      </c>
      <c r="J31">
        <v>65.81818181818174</v>
      </c>
      <c r="K31">
        <v>72.39999999999992</v>
      </c>
      <c r="L31">
        <v>59.23636363636356</v>
      </c>
      <c r="M31">
        <v>63.37791413418391</v>
      </c>
      <c r="N31">
        <v>47.790655748372984</v>
      </c>
      <c r="O31">
        <v>4863.0279687118045</v>
      </c>
      <c r="P31">
        <v>3890.73461418875</v>
      </c>
      <c r="Q31">
        <v>972.2933545230544</v>
      </c>
      <c r="R31">
        <v>19.637990530496975</v>
      </c>
      <c r="S31">
        <v>71.33962420936473</v>
      </c>
      <c r="T31" s="3">
        <v>900.9537303136897</v>
      </c>
      <c r="U31" s="3"/>
      <c r="V31" s="3"/>
      <c r="AD31">
        <f t="shared" si="15"/>
        <v>29.272727272727234</v>
      </c>
      <c r="AE31">
        <f t="shared" si="36"/>
        <v>32.19999999999996</v>
      </c>
      <c r="AF31">
        <f t="shared" si="16"/>
        <v>26.345454545454512</v>
      </c>
      <c r="AG31">
        <f t="shared" si="17"/>
        <v>1076.802951057201</v>
      </c>
      <c r="AH31">
        <f t="shared" si="18"/>
        <v>24.98345196476855</v>
      </c>
      <c r="AI31">
        <f t="shared" si="19"/>
        <v>16.775453713164058</v>
      </c>
      <c r="AJ31">
        <f t="shared" si="20"/>
        <v>413.3135333619147</v>
      </c>
      <c r="AK31">
        <f t="shared" si="21"/>
        <v>138.32821617245497</v>
      </c>
      <c r="AL31">
        <f t="shared" si="22"/>
        <v>801.8176338677412</v>
      </c>
      <c r="AM31">
        <f t="shared" si="23"/>
        <v>42.45454545454542</v>
      </c>
      <c r="AN31">
        <f t="shared" si="53"/>
        <v>46.69999999999996</v>
      </c>
      <c r="AO31">
        <f t="shared" si="54"/>
        <v>38.209090909090875</v>
      </c>
      <c r="AP31" s="9">
        <f t="shared" si="55"/>
        <v>1847.7658223301091</v>
      </c>
      <c r="AQ31" s="9">
        <f t="shared" si="56"/>
        <v>1690.6398749524913</v>
      </c>
      <c r="AR31" s="9">
        <f t="shared" si="57"/>
        <v>32.361512637314576</v>
      </c>
      <c r="AS31" s="9">
        <f t="shared" si="58"/>
        <v>1474.8815827262308</v>
      </c>
      <c r="AT31" s="9">
        <f t="shared" si="59"/>
        <v>-58.63234484864256</v>
      </c>
      <c r="AU31" s="9">
        <f t="shared" si="60"/>
        <v>30.917470789183195</v>
      </c>
      <c r="AV31" s="9">
        <f t="shared" si="61"/>
        <v>15.327577372147598</v>
      </c>
      <c r="AW31" s="9">
        <f t="shared" si="62"/>
        <v>715.1448530903752</v>
      </c>
      <c r="AX31">
        <f t="shared" si="24"/>
        <v>34.181818181818144</v>
      </c>
      <c r="AY31">
        <f t="shared" si="37"/>
        <v>37.59999999999996</v>
      </c>
      <c r="AZ31">
        <f t="shared" si="38"/>
        <v>30.76363636363633</v>
      </c>
      <c r="BA31">
        <f t="shared" si="39"/>
        <v>13.738995596476359</v>
      </c>
      <c r="BB31">
        <f t="shared" si="40"/>
        <v>31.64005170785751</v>
      </c>
      <c r="BC31">
        <f t="shared" si="41"/>
        <v>23.102688033861938</v>
      </c>
      <c r="BD31">
        <f t="shared" si="42"/>
        <v>4345.522161617261</v>
      </c>
      <c r="BE31">
        <f t="shared" si="43"/>
        <v>2973.207441529478</v>
      </c>
      <c r="BF31">
        <f t="shared" si="44"/>
        <v>771.069030202663</v>
      </c>
      <c r="BG31">
        <f t="shared" si="45"/>
        <v>334.6888647445351</v>
      </c>
      <c r="BH31">
        <f t="shared" si="46"/>
        <v>935.9345546296552</v>
      </c>
    </row>
    <row r="32" spans="2:60" ht="12.75">
      <c r="B32">
        <f t="shared" si="12"/>
        <v>60.72727272727286</v>
      </c>
      <c r="C32" s="4">
        <f t="shared" si="25"/>
        <v>66.80000000000015</v>
      </c>
      <c r="D32">
        <f t="shared" si="26"/>
        <v>54.654545454545584</v>
      </c>
      <c r="E32">
        <f t="shared" si="27"/>
        <v>56.89674858900129</v>
      </c>
      <c r="F32">
        <f t="shared" si="28"/>
        <v>41.977605206145206</v>
      </c>
      <c r="G32">
        <f t="shared" si="29"/>
        <v>4452.24171809845</v>
      </c>
      <c r="H32">
        <f t="shared" si="30"/>
        <v>3545.265893645038</v>
      </c>
      <c r="I32">
        <f t="shared" si="31"/>
        <v>906.9758244534123</v>
      </c>
      <c r="J32">
        <v>65.90909090909082</v>
      </c>
      <c r="K32">
        <v>72.49999999999991</v>
      </c>
      <c r="L32">
        <v>59.31818181818175</v>
      </c>
      <c r="M32">
        <v>63.49212549600137</v>
      </c>
      <c r="N32">
        <v>47.89203163590857</v>
      </c>
      <c r="O32">
        <v>4870.33357273149</v>
      </c>
      <c r="P32">
        <v>3896.8611865006933</v>
      </c>
      <c r="Q32">
        <v>973.4723862307965</v>
      </c>
      <c r="R32">
        <v>20.003516492754162</v>
      </c>
      <c r="S32">
        <v>75.35508025462491</v>
      </c>
      <c r="T32" s="3">
        <v>898.1173059761716</v>
      </c>
      <c r="U32" s="3"/>
      <c r="V32" s="3"/>
      <c r="AD32">
        <f t="shared" si="15"/>
        <v>29.18181818181814</v>
      </c>
      <c r="AE32">
        <f t="shared" si="36"/>
        <v>32.09999999999996</v>
      </c>
      <c r="AF32">
        <f t="shared" si="16"/>
        <v>26.26363636363633</v>
      </c>
      <c r="AG32">
        <f t="shared" si="17"/>
        <v>1070.125119400149</v>
      </c>
      <c r="AH32">
        <f t="shared" si="18"/>
        <v>24.854433650274498</v>
      </c>
      <c r="AI32">
        <f t="shared" si="19"/>
        <v>16.646665345264214</v>
      </c>
      <c r="AJ32">
        <f t="shared" si="20"/>
        <v>407.61109387755124</v>
      </c>
      <c r="AK32">
        <f t="shared" si="21"/>
        <v>135.36512777297276</v>
      </c>
      <c r="AL32">
        <f t="shared" si="22"/>
        <v>797.8791532955706</v>
      </c>
      <c r="AM32">
        <f t="shared" si="23"/>
        <v>42.363636363636324</v>
      </c>
      <c r="AN32">
        <f t="shared" si="53"/>
        <v>46.59999999999996</v>
      </c>
      <c r="AO32">
        <f t="shared" si="54"/>
        <v>38.1272727272727</v>
      </c>
      <c r="AP32" s="9">
        <f t="shared" si="55"/>
        <v>1845.1435643410014</v>
      </c>
      <c r="AQ32" s="9">
        <f t="shared" si="56"/>
        <v>1690.5708143270328</v>
      </c>
      <c r="AR32" s="9">
        <f t="shared" si="57"/>
        <v>32.26486940459751</v>
      </c>
      <c r="AS32" s="9">
        <f t="shared" si="58"/>
        <v>1466.612908532428</v>
      </c>
      <c r="AT32" s="9">
        <f t="shared" si="59"/>
        <v>-69.3851557806363</v>
      </c>
      <c r="AU32" s="9">
        <f t="shared" si="60"/>
        <v>30.766215236846996</v>
      </c>
      <c r="AV32" s="9">
        <f t="shared" si="61"/>
        <v>15.12246427074081</v>
      </c>
      <c r="AW32" s="9">
        <f t="shared" si="62"/>
        <v>715.419245849583</v>
      </c>
      <c r="AX32">
        <f t="shared" si="24"/>
        <v>34.09090909090905</v>
      </c>
      <c r="AY32">
        <f t="shared" si="37"/>
        <v>37.49999999999996</v>
      </c>
      <c r="AZ32">
        <f t="shared" si="38"/>
        <v>30.681818181818144</v>
      </c>
      <c r="BA32">
        <f t="shared" si="39"/>
        <v>13.462912017836143</v>
      </c>
      <c r="BB32">
        <f t="shared" si="40"/>
        <v>31.521149599529153</v>
      </c>
      <c r="BC32">
        <f t="shared" si="41"/>
        <v>22.99362605197463</v>
      </c>
      <c r="BD32">
        <f t="shared" si="42"/>
        <v>4327.49595254026</v>
      </c>
      <c r="BE32">
        <f t="shared" si="43"/>
        <v>2957.413538826128</v>
      </c>
      <c r="BF32">
        <f t="shared" si="44"/>
        <v>763.5651784123361</v>
      </c>
      <c r="BG32">
        <f t="shared" si="45"/>
        <v>330.42383709959324</v>
      </c>
      <c r="BH32">
        <f t="shared" si="46"/>
        <v>936.9410724013893</v>
      </c>
    </row>
    <row r="33" spans="2:60" ht="12.75">
      <c r="B33">
        <f t="shared" si="12"/>
        <v>60.636363636363775</v>
      </c>
      <c r="C33" s="4">
        <f t="shared" si="25"/>
        <v>66.70000000000016</v>
      </c>
      <c r="D33">
        <f t="shared" si="26"/>
        <v>54.572727272727406</v>
      </c>
      <c r="E33">
        <f t="shared" si="27"/>
        <v>56.77930961186497</v>
      </c>
      <c r="F33">
        <f t="shared" si="28"/>
        <v>41.87102293930118</v>
      </c>
      <c r="G33">
        <f t="shared" si="29"/>
        <v>4444.873249393592</v>
      </c>
      <c r="H33">
        <f t="shared" si="30"/>
        <v>3539.0492450003217</v>
      </c>
      <c r="I33">
        <f t="shared" si="31"/>
        <v>905.8240043932706</v>
      </c>
      <c r="J33">
        <v>65.99999999999991</v>
      </c>
      <c r="K33">
        <v>72.59999999999991</v>
      </c>
      <c r="L33">
        <v>59.39999999999993</v>
      </c>
      <c r="M33">
        <v>63.60628899723664</v>
      </c>
      <c r="N33">
        <v>47.99333287030597</v>
      </c>
      <c r="O33">
        <v>4877.63822779902</v>
      </c>
      <c r="P33">
        <v>3902.9864239251374</v>
      </c>
      <c r="Q33">
        <v>974.6518038738823</v>
      </c>
      <c r="R33">
        <v>20.362973065735932</v>
      </c>
      <c r="S33">
        <v>79.44580599690198</v>
      </c>
      <c r="T33" s="3">
        <v>895.2059978769803</v>
      </c>
      <c r="U33" s="3"/>
      <c r="V33" s="3"/>
      <c r="AD33">
        <f t="shared" si="15"/>
        <v>29.09090909090905</v>
      </c>
      <c r="AE33">
        <f t="shared" si="36"/>
        <v>31.999999999999957</v>
      </c>
      <c r="AF33">
        <f t="shared" si="16"/>
        <v>26.181818181818144</v>
      </c>
      <c r="AG33">
        <f t="shared" si="17"/>
        <v>1063.4680586036168</v>
      </c>
      <c r="AH33">
        <f t="shared" si="18"/>
        <v>24.725146553173296</v>
      </c>
      <c r="AI33">
        <f t="shared" si="19"/>
        <v>16.51727808634592</v>
      </c>
      <c r="AJ33">
        <f t="shared" si="20"/>
        <v>401.94271257103503</v>
      </c>
      <c r="AK33">
        <f t="shared" si="21"/>
        <v>132.42756874853615</v>
      </c>
      <c r="AL33">
        <f t="shared" si="22"/>
        <v>793.9529147811179</v>
      </c>
      <c r="AM33">
        <f t="shared" si="23"/>
        <v>42.27272727272723</v>
      </c>
      <c r="AN33">
        <f t="shared" si="53"/>
        <v>46.49999999999996</v>
      </c>
      <c r="AO33">
        <f t="shared" si="54"/>
        <v>38.04545454545451</v>
      </c>
      <c r="AP33" s="9">
        <f t="shared" si="55"/>
        <v>1842.5302706667499</v>
      </c>
      <c r="AQ33" s="9">
        <f t="shared" si="56"/>
        <v>1690.569346516008</v>
      </c>
      <c r="AR33" s="9">
        <f t="shared" si="57"/>
        <v>32.16814392603567</v>
      </c>
      <c r="AS33" s="9">
        <f t="shared" si="58"/>
        <v>1458.3645005035214</v>
      </c>
      <c r="AT33" s="9">
        <f t="shared" si="59"/>
        <v>-80.24392186174464</v>
      </c>
      <c r="AU33" s="9">
        <f t="shared" si="60"/>
        <v>30.6145390296832</v>
      </c>
      <c r="AV33" s="9">
        <f t="shared" si="61"/>
        <v>14.91497943579693</v>
      </c>
      <c r="AW33" s="9">
        <f t="shared" si="62"/>
        <v>715.7406526476691</v>
      </c>
      <c r="AX33">
        <f t="shared" si="24"/>
        <v>33.99999999999996</v>
      </c>
      <c r="AY33">
        <f t="shared" si="37"/>
        <v>37.399999999999956</v>
      </c>
      <c r="AZ33">
        <f t="shared" si="38"/>
        <v>30.599999999999966</v>
      </c>
      <c r="BA33">
        <f t="shared" si="39"/>
        <v>13.181805642627143</v>
      </c>
      <c r="BB33">
        <f t="shared" si="40"/>
        <v>31.402115726108278</v>
      </c>
      <c r="BC33">
        <f t="shared" si="41"/>
        <v>22.8843368284051</v>
      </c>
      <c r="BD33">
        <f t="shared" si="42"/>
        <v>4309.413887490652</v>
      </c>
      <c r="BE33">
        <f t="shared" si="43"/>
        <v>2941.661697115332</v>
      </c>
      <c r="BF33">
        <f t="shared" si="44"/>
        <v>756.0941823658383</v>
      </c>
      <c r="BG33">
        <f t="shared" si="45"/>
        <v>326.1819803070674</v>
      </c>
      <c r="BH33">
        <f t="shared" si="46"/>
        <v>937.8399883165492</v>
      </c>
    </row>
    <row r="34" spans="2:60" ht="12.75">
      <c r="B34">
        <f t="shared" si="12"/>
        <v>60.54545454545469</v>
      </c>
      <c r="C34" s="4">
        <f t="shared" si="25"/>
        <v>66.60000000000016</v>
      </c>
      <c r="D34">
        <f t="shared" si="26"/>
        <v>54.49090909090922</v>
      </c>
      <c r="E34">
        <f t="shared" si="27"/>
        <v>56.66180371290719</v>
      </c>
      <c r="F34">
        <f t="shared" si="28"/>
        <v>41.764328960893565</v>
      </c>
      <c r="G34">
        <f t="shared" si="29"/>
        <v>4437.503500387174</v>
      </c>
      <c r="H34">
        <f t="shared" si="30"/>
        <v>3532.8307266658803</v>
      </c>
      <c r="I34">
        <f t="shared" si="31"/>
        <v>904.6727737212941</v>
      </c>
      <c r="J34">
        <v>66.090909090909</v>
      </c>
      <c r="K34">
        <v>72.6999999999999</v>
      </c>
      <c r="L34">
        <v>59.481818181818106</v>
      </c>
      <c r="M34">
        <v>63.72040489513533</v>
      </c>
      <c r="N34">
        <v>48.09455992328932</v>
      </c>
      <c r="O34">
        <v>4884.941938519819</v>
      </c>
      <c r="P34">
        <v>3909.1103336422298</v>
      </c>
      <c r="Q34">
        <v>975.8316048775891</v>
      </c>
      <c r="R34">
        <v>20.7166761831112</v>
      </c>
      <c r="S34">
        <v>83.61066624951013</v>
      </c>
      <c r="T34" s="3">
        <v>892.220938628079</v>
      </c>
      <c r="U34" s="3"/>
      <c r="V34" s="3"/>
      <c r="AD34">
        <f t="shared" si="15"/>
        <v>28.999999999999957</v>
      </c>
      <c r="AE34">
        <f t="shared" si="36"/>
        <v>31.899999999999956</v>
      </c>
      <c r="AF34">
        <f t="shared" si="16"/>
        <v>26.099999999999966</v>
      </c>
      <c r="AG34">
        <f t="shared" si="17"/>
        <v>1056.8317686676032</v>
      </c>
      <c r="AH34">
        <f t="shared" si="18"/>
        <v>24.59558643488496</v>
      </c>
      <c r="AI34">
        <f t="shared" si="19"/>
        <v>16.387277750617955</v>
      </c>
      <c r="AJ34">
        <f t="shared" si="20"/>
        <v>396.30842378292095</v>
      </c>
      <c r="AK34">
        <f t="shared" si="21"/>
        <v>129.51561591335548</v>
      </c>
      <c r="AL34">
        <f t="shared" si="22"/>
        <v>790.0389607980378</v>
      </c>
      <c r="AM34">
        <f t="shared" si="23"/>
        <v>42.18181818181814</v>
      </c>
      <c r="AN34">
        <f t="shared" si="53"/>
        <v>46.399999999999956</v>
      </c>
      <c r="AO34">
        <f t="shared" si="54"/>
        <v>37.96363636363633</v>
      </c>
      <c r="AP34" s="9">
        <f t="shared" si="55"/>
        <v>1839.9260975013829</v>
      </c>
      <c r="AQ34" s="9">
        <f t="shared" si="56"/>
        <v>1690.638621173541</v>
      </c>
      <c r="AR34" s="9">
        <f t="shared" si="57"/>
        <v>32.07133545748151</v>
      </c>
      <c r="AS34" s="9">
        <f t="shared" si="58"/>
        <v>1450.1363507335343</v>
      </c>
      <c r="AT34" s="9">
        <f t="shared" si="59"/>
        <v>-91.21479411216478</v>
      </c>
      <c r="AU34" s="9">
        <f t="shared" si="60"/>
        <v>30.462435884216415</v>
      </c>
      <c r="AV34" s="9">
        <f t="shared" si="61"/>
        <v>14.705022473645217</v>
      </c>
      <c r="AW34" s="9">
        <f t="shared" si="62"/>
        <v>716.1097452165191</v>
      </c>
      <c r="AX34">
        <f t="shared" si="24"/>
        <v>33.909090909090864</v>
      </c>
      <c r="AY34">
        <f t="shared" si="37"/>
        <v>37.299999999999955</v>
      </c>
      <c r="AZ34">
        <f t="shared" si="38"/>
        <v>30.51818181818178</v>
      </c>
      <c r="BA34">
        <f t="shared" si="39"/>
        <v>12.895347998406113</v>
      </c>
      <c r="BB34">
        <f t="shared" si="40"/>
        <v>31.282948583467903</v>
      </c>
      <c r="BC34">
        <f t="shared" si="41"/>
        <v>22.77481709176829</v>
      </c>
      <c r="BD34">
        <f t="shared" si="42"/>
        <v>4291.274028358565</v>
      </c>
      <c r="BE34">
        <f t="shared" si="43"/>
        <v>2925.951916397087</v>
      </c>
      <c r="BF34">
        <f t="shared" si="44"/>
        <v>748.6560564394847</v>
      </c>
      <c r="BG34">
        <f t="shared" si="45"/>
        <v>321.9633191968562</v>
      </c>
      <c r="BH34">
        <f t="shared" si="46"/>
        <v>938.6293747188495</v>
      </c>
    </row>
    <row r="35" spans="2:60" ht="12.75">
      <c r="B35">
        <f t="shared" si="12"/>
        <v>60.4545454545456</v>
      </c>
      <c r="C35" s="4">
        <f t="shared" si="25"/>
        <v>66.50000000000017</v>
      </c>
      <c r="D35">
        <f t="shared" si="26"/>
        <v>54.409090909091056</v>
      </c>
      <c r="E35">
        <f t="shared" si="27"/>
        <v>56.544230474912496</v>
      </c>
      <c r="F35">
        <f t="shared" si="28"/>
        <v>41.657522412569556</v>
      </c>
      <c r="G35">
        <f t="shared" si="29"/>
        <v>4430.132464028751</v>
      </c>
      <c r="H35">
        <f t="shared" si="30"/>
        <v>3526.6103268640386</v>
      </c>
      <c r="I35">
        <f t="shared" si="31"/>
        <v>903.5221371647126</v>
      </c>
      <c r="J35">
        <v>66.18181818181809</v>
      </c>
      <c r="K35">
        <v>72.7999999999999</v>
      </c>
      <c r="L35">
        <v>59.563636363636284</v>
      </c>
      <c r="M35">
        <v>63.83447344499667</v>
      </c>
      <c r="N35">
        <v>48.19571326227567</v>
      </c>
      <c r="O35">
        <v>4892.244709468273</v>
      </c>
      <c r="P35">
        <v>3915.2329227769937</v>
      </c>
      <c r="Q35">
        <v>977.0117866912792</v>
      </c>
      <c r="R35">
        <v>21.06491566742875</v>
      </c>
      <c r="S35">
        <v>87.84858544385747</v>
      </c>
      <c r="T35" s="3">
        <v>889.1632012474217</v>
      </c>
      <c r="U35" s="3"/>
      <c r="V35" s="3"/>
      <c r="AD35">
        <f t="shared" si="15"/>
        <v>28.909090909090864</v>
      </c>
      <c r="AE35">
        <f t="shared" si="36"/>
        <v>31.799999999999955</v>
      </c>
      <c r="AF35">
        <f t="shared" si="16"/>
        <v>26.01818181818178</v>
      </c>
      <c r="AG35">
        <f t="shared" si="17"/>
        <v>1050.2162495921102</v>
      </c>
      <c r="AH35">
        <f t="shared" si="18"/>
        <v>24.465748958000386</v>
      </c>
      <c r="AI35">
        <f t="shared" si="19"/>
        <v>16.256649630224086</v>
      </c>
      <c r="AJ35">
        <f t="shared" si="20"/>
        <v>390.7082625064983</v>
      </c>
      <c r="AK35">
        <f t="shared" si="21"/>
        <v>126.62934815894266</v>
      </c>
      <c r="AL35">
        <f t="shared" si="22"/>
        <v>786.1373352445546</v>
      </c>
      <c r="AM35">
        <f t="shared" si="23"/>
        <v>42.090909090909044</v>
      </c>
      <c r="AN35">
        <f t="shared" si="53"/>
        <v>46.299999999999955</v>
      </c>
      <c r="AO35">
        <f t="shared" si="54"/>
        <v>37.88181818181815</v>
      </c>
      <c r="AP35" s="9">
        <f t="shared" si="55"/>
        <v>1837.3312049838016</v>
      </c>
      <c r="AQ35" s="9">
        <f t="shared" si="56"/>
        <v>1690.7820182413006</v>
      </c>
      <c r="AR35" s="9">
        <f t="shared" si="57"/>
        <v>31.97444324513295</v>
      </c>
      <c r="AS35" s="9">
        <f t="shared" si="58"/>
        <v>1441.9284512013962</v>
      </c>
      <c r="AT35" s="9">
        <f t="shared" si="59"/>
        <v>-102.30438029740344</v>
      </c>
      <c r="AU35" s="9">
        <f t="shared" si="60"/>
        <v>30.309899372977075</v>
      </c>
      <c r="AV35" s="9">
        <f t="shared" si="61"/>
        <v>14.492485941353472</v>
      </c>
      <c r="AW35" s="9">
        <f t="shared" si="62"/>
        <v>716.5272271473389</v>
      </c>
      <c r="AX35">
        <f t="shared" si="24"/>
        <v>33.81818181818177</v>
      </c>
      <c r="AY35">
        <f t="shared" si="37"/>
        <v>37.19999999999995</v>
      </c>
      <c r="AZ35">
        <f t="shared" si="38"/>
        <v>30.436363636363595</v>
      </c>
      <c r="BA35">
        <f t="shared" si="39"/>
        <v>12.603174203350381</v>
      </c>
      <c r="BB35">
        <f t="shared" si="40"/>
        <v>31.163646642777486</v>
      </c>
      <c r="BC35">
        <f t="shared" si="41"/>
        <v>22.66506350048144</v>
      </c>
      <c r="BD35">
        <f t="shared" si="42"/>
        <v>4273.074302056239</v>
      </c>
      <c r="BE35">
        <f t="shared" si="43"/>
        <v>2910.284196671394</v>
      </c>
      <c r="BF35">
        <f t="shared" si="44"/>
        <v>741.25081521304</v>
      </c>
      <c r="BG35">
        <f t="shared" si="45"/>
        <v>317.76787902499666</v>
      </c>
      <c r="BH35">
        <f t="shared" si="46"/>
        <v>939.3071691968013</v>
      </c>
    </row>
    <row r="36" spans="2:60" ht="12.75">
      <c r="B36">
        <f t="shared" si="12"/>
        <v>60.363636363636516</v>
      </c>
      <c r="C36" s="4">
        <f t="shared" si="25"/>
        <v>66.40000000000018</v>
      </c>
      <c r="D36">
        <f t="shared" si="26"/>
        <v>54.32727272727288</v>
      </c>
      <c r="E36">
        <f t="shared" si="27"/>
        <v>56.426589476948045</v>
      </c>
      <c r="F36">
        <f t="shared" si="28"/>
        <v>41.55060242624031</v>
      </c>
      <c r="G36">
        <f t="shared" si="29"/>
        <v>4422.760133213202</v>
      </c>
      <c r="H36">
        <f t="shared" si="30"/>
        <v>3520.3880337086202</v>
      </c>
      <c r="I36">
        <f t="shared" si="31"/>
        <v>902.3720995045815</v>
      </c>
      <c r="J36">
        <v>66.27272727272717</v>
      </c>
      <c r="K36">
        <v>72.89999999999989</v>
      </c>
      <c r="L36">
        <v>59.645454545454456</v>
      </c>
      <c r="M36">
        <v>63.9484949001928</v>
      </c>
      <c r="N36">
        <v>48.29679335042725</v>
      </c>
      <c r="O36">
        <v>4899.546545188016</v>
      </c>
      <c r="P36">
        <v>3921.3541983998853</v>
      </c>
      <c r="Q36">
        <v>978.1923467881311</v>
      </c>
      <c r="R36">
        <v>21.407958148218736</v>
      </c>
      <c r="S36">
        <v>92.15854274969638</v>
      </c>
      <c r="T36" s="3">
        <v>886.0338040384347</v>
      </c>
      <c r="V36" s="3"/>
      <c r="AD36">
        <f t="shared" si="15"/>
        <v>28.818181818181774</v>
      </c>
      <c r="AE36">
        <f t="shared" si="36"/>
        <v>31.699999999999953</v>
      </c>
      <c r="AF36">
        <f t="shared" si="16"/>
        <v>25.936363636363595</v>
      </c>
      <c r="AG36">
        <f t="shared" si="17"/>
        <v>1043.621501377137</v>
      </c>
      <c r="AH36">
        <f t="shared" si="18"/>
        <v>24.33562968315998</v>
      </c>
      <c r="AI36">
        <f t="shared" si="19"/>
        <v>16.12537846853784</v>
      </c>
      <c r="AJ36">
        <f t="shared" si="20"/>
        <v>385.1422644046953</v>
      </c>
      <c r="AK36">
        <f t="shared" si="21"/>
        <v>123.7688465354409</v>
      </c>
      <c r="AL36">
        <f t="shared" si="22"/>
        <v>782.2480835078827</v>
      </c>
      <c r="AM36">
        <f t="shared" si="23"/>
        <v>41.99999999999996</v>
      </c>
      <c r="AN36">
        <f t="shared" si="53"/>
        <v>46.19999999999995</v>
      </c>
      <c r="AO36">
        <f t="shared" si="54"/>
        <v>37.79999999999996</v>
      </c>
      <c r="AP36" s="9">
        <f t="shared" si="55"/>
        <v>1834.745757330159</v>
      </c>
      <c r="AQ36" s="9">
        <f t="shared" si="56"/>
        <v>1691.0031715638768</v>
      </c>
      <c r="AR36" s="9">
        <f t="shared" si="57"/>
        <v>31.877466525367055</v>
      </c>
      <c r="AS36" s="9">
        <f t="shared" si="58"/>
        <v>1433.7407937687726</v>
      </c>
      <c r="AT36" s="9">
        <f t="shared" si="59"/>
        <v>-113.51979202882194</v>
      </c>
      <c r="AU36" s="9">
        <f t="shared" si="60"/>
        <v>30.156922919953146</v>
      </c>
      <c r="AV36" s="9">
        <f t="shared" si="61"/>
        <v>14.277254638059699</v>
      </c>
      <c r="AW36" s="9">
        <f t="shared" si="62"/>
        <v>716.9938362410827</v>
      </c>
      <c r="AX36">
        <f t="shared" si="24"/>
        <v>33.727272727272684</v>
      </c>
      <c r="AY36">
        <f t="shared" si="37"/>
        <v>37.09999999999995</v>
      </c>
      <c r="AZ36">
        <f t="shared" si="38"/>
        <v>30.354545454545416</v>
      </c>
      <c r="BA36">
        <f t="shared" si="39"/>
        <v>12.304877081872718</v>
      </c>
      <c r="BB36">
        <f t="shared" si="40"/>
        <v>31.04420834996274</v>
      </c>
      <c r="BC36">
        <f t="shared" si="41"/>
        <v>22.555072640715743</v>
      </c>
      <c r="BD36">
        <f t="shared" si="42"/>
        <v>4254.812485037357</v>
      </c>
      <c r="BE36">
        <f t="shared" si="43"/>
        <v>2894.6585379382545</v>
      </c>
      <c r="BF36">
        <f t="shared" si="44"/>
        <v>733.8784734735304</v>
      </c>
      <c r="BG36">
        <f t="shared" si="45"/>
        <v>313.59568548372164</v>
      </c>
      <c r="BH36">
        <f t="shared" si="46"/>
        <v>939.8711591092936</v>
      </c>
    </row>
    <row r="37" spans="2:60" ht="12.75">
      <c r="B37">
        <f t="shared" si="12"/>
        <v>60.27272727272743</v>
      </c>
      <c r="C37" s="4">
        <f t="shared" si="25"/>
        <v>66.30000000000018</v>
      </c>
      <c r="D37">
        <f t="shared" si="26"/>
        <v>54.24545454545469</v>
      </c>
      <c r="E37">
        <f t="shared" si="27"/>
        <v>56.308880294319685</v>
      </c>
      <c r="F37">
        <f t="shared" si="28"/>
        <v>41.44356812393198</v>
      </c>
      <c r="G37">
        <f t="shared" si="29"/>
        <v>4415.386500780175</v>
      </c>
      <c r="H37">
        <f t="shared" si="30"/>
        <v>3514.163835203602</v>
      </c>
      <c r="I37">
        <f t="shared" si="31"/>
        <v>901.222665576573</v>
      </c>
      <c r="J37">
        <v>66.36363636363626</v>
      </c>
      <c r="K37">
        <v>72.99999999999989</v>
      </c>
      <c r="L37">
        <v>59.727272727272634</v>
      </c>
      <c r="M37">
        <v>64.06246951218775</v>
      </c>
      <c r="N37">
        <v>48.397800646703004</v>
      </c>
      <c r="O37">
        <v>4906.847450192186</v>
      </c>
      <c r="P37">
        <v>3927.474167527357</v>
      </c>
      <c r="Q37">
        <v>979.3732826648293</v>
      </c>
      <c r="R37">
        <v>21.74604957402342</v>
      </c>
      <c r="S37">
        <v>96.53956773373693</v>
      </c>
      <c r="T37" s="3">
        <v>882.8337149310923</v>
      </c>
      <c r="U37" s="3"/>
      <c r="V37" s="3"/>
      <c r="AD37">
        <f t="shared" si="15"/>
        <v>28.72727272727268</v>
      </c>
      <c r="AE37">
        <f t="shared" si="36"/>
        <v>31.59999999999995</v>
      </c>
      <c r="AF37">
        <f t="shared" si="16"/>
        <v>25.854545454545416</v>
      </c>
      <c r="AG37">
        <f t="shared" si="17"/>
        <v>1037.0475240226822</v>
      </c>
      <c r="AH37">
        <f t="shared" si="18"/>
        <v>24.205224065806476</v>
      </c>
      <c r="AI37">
        <f t="shared" si="19"/>
        <v>15.99344843168774</v>
      </c>
      <c r="AJ37">
        <f t="shared" si="20"/>
        <v>379.6104658275495</v>
      </c>
      <c r="AK37">
        <f t="shared" si="21"/>
        <v>120.93419433724995</v>
      </c>
      <c r="AL37">
        <f t="shared" si="22"/>
        <v>778.3712525323826</v>
      </c>
      <c r="AM37">
        <f t="shared" si="23"/>
        <v>41.909090909090864</v>
      </c>
      <c r="AN37">
        <f t="shared" si="53"/>
        <v>46.09999999999995</v>
      </c>
      <c r="AO37">
        <f t="shared" si="54"/>
        <v>37.71818181818178</v>
      </c>
      <c r="AP37" s="9">
        <f t="shared" si="55"/>
        <v>1832.1699229718283</v>
      </c>
      <c r="AQ37" s="9">
        <f t="shared" si="56"/>
        <v>1691.305995676851</v>
      </c>
      <c r="AR37" s="9">
        <f t="shared" si="57"/>
        <v>31.780404524570148</v>
      </c>
      <c r="AS37" s="9">
        <f t="shared" si="58"/>
        <v>1425.573370177838</v>
      </c>
      <c r="AT37" s="9">
        <f t="shared" si="59"/>
        <v>-124.86869820403558</v>
      </c>
      <c r="AU37" s="9">
        <f t="shared" si="60"/>
        <v>30.003499795857074</v>
      </c>
      <c r="AV37" s="9">
        <f t="shared" si="61"/>
        <v>14.059204802172092</v>
      </c>
      <c r="AW37" s="9">
        <f t="shared" si="62"/>
        <v>717.5103471018474</v>
      </c>
      <c r="AX37">
        <f t="shared" si="24"/>
        <v>33.63636363636359</v>
      </c>
      <c r="AY37">
        <f t="shared" si="37"/>
        <v>36.99999999999995</v>
      </c>
      <c r="AZ37">
        <f t="shared" si="38"/>
        <v>30.27272727272723</v>
      </c>
      <c r="BA37">
        <f t="shared" si="39"/>
        <v>11.999999999999849</v>
      </c>
      <c r="BB37">
        <f t="shared" si="40"/>
        <v>30.9246321251506</v>
      </c>
      <c r="BC37">
        <f t="shared" si="41"/>
        <v>22.444841024271547</v>
      </c>
      <c r="BD37">
        <f t="shared" si="42"/>
        <v>4236.486185241921</v>
      </c>
      <c r="BE37">
        <f t="shared" si="43"/>
        <v>2879.074940197666</v>
      </c>
      <c r="BF37">
        <f t="shared" si="44"/>
        <v>726.5390462191529</v>
      </c>
      <c r="BG37">
        <f t="shared" si="45"/>
        <v>309.4467647118212</v>
      </c>
      <c r="BH37">
        <f t="shared" si="46"/>
        <v>940.3189635369234</v>
      </c>
    </row>
    <row r="38" spans="2:60" ht="12.75">
      <c r="B38">
        <f t="shared" si="12"/>
        <v>60.18181818181835</v>
      </c>
      <c r="C38" s="4">
        <f t="shared" si="25"/>
        <v>66.20000000000019</v>
      </c>
      <c r="D38">
        <f t="shared" si="26"/>
        <v>54.16363636363651</v>
      </c>
      <c r="E38">
        <f t="shared" si="27"/>
        <v>56.19110249852751</v>
      </c>
      <c r="F38">
        <f t="shared" si="28"/>
        <v>41.33641861763362</v>
      </c>
      <c r="G38">
        <f t="shared" si="29"/>
        <v>4408.011559513521</v>
      </c>
      <c r="H38">
        <f t="shared" si="30"/>
        <v>3507.9377192417223</v>
      </c>
      <c r="I38">
        <f t="shared" si="31"/>
        <v>900.0738402717989</v>
      </c>
      <c r="J38">
        <v>66.45454545454534</v>
      </c>
      <c r="K38">
        <v>73.09999999999988</v>
      </c>
      <c r="L38">
        <v>59.80909090909081</v>
      </c>
      <c r="M38">
        <v>64.17639753055622</v>
      </c>
      <c r="N38">
        <v>48.498735605909246</v>
      </c>
      <c r="O38">
        <v>4914.147428963695</v>
      </c>
      <c r="P38">
        <v>3933.592837122398</v>
      </c>
      <c r="Q38">
        <v>980.5545918412972</v>
      </c>
      <c r="R38">
        <v>22.07941738533612</v>
      </c>
      <c r="S38">
        <v>100.9907364827136</v>
      </c>
      <c r="T38" s="3">
        <v>879.5638553585836</v>
      </c>
      <c r="U38" s="3"/>
      <c r="V38" s="3"/>
      <c r="AD38">
        <f t="shared" si="15"/>
        <v>28.63636363636359</v>
      </c>
      <c r="AE38">
        <f t="shared" si="36"/>
        <v>31.49999999999995</v>
      </c>
      <c r="AF38">
        <f t="shared" si="16"/>
        <v>25.77272727272723</v>
      </c>
      <c r="AG38">
        <f t="shared" si="17"/>
        <v>1030.4943175287478</v>
      </c>
      <c r="AH38">
        <f t="shared" si="18"/>
        <v>24.074527452805732</v>
      </c>
      <c r="AI38">
        <f t="shared" si="19"/>
        <v>15.860843078168262</v>
      </c>
      <c r="AJ38">
        <f t="shared" si="20"/>
        <v>374.11290383027017</v>
      </c>
      <c r="AK38">
        <f t="shared" si="21"/>
        <v>118.12547719323948</v>
      </c>
      <c r="AL38">
        <f t="shared" si="22"/>
        <v>774.5068908917171</v>
      </c>
      <c r="AM38">
        <f t="shared" si="23"/>
        <v>41.81818181818177</v>
      </c>
      <c r="AN38">
        <f t="shared" si="53"/>
        <v>45.99999999999995</v>
      </c>
      <c r="AO38">
        <f t="shared" si="54"/>
        <v>37.6363636363636</v>
      </c>
      <c r="AP38" s="9">
        <f t="shared" si="55"/>
        <v>1829.6038746992529</v>
      </c>
      <c r="AQ38" s="9">
        <f t="shared" si="56"/>
        <v>1691.6947163017703</v>
      </c>
      <c r="AR38" s="9">
        <f t="shared" si="57"/>
        <v>31.68325645896413</v>
      </c>
      <c r="AS38" s="9">
        <f t="shared" si="58"/>
        <v>1417.4261720489949</v>
      </c>
      <c r="AT38" s="9">
        <f t="shared" si="59"/>
        <v>-136.35938585529289</v>
      </c>
      <c r="AU38" s="9">
        <f t="shared" si="60"/>
        <v>29.849623113198522</v>
      </c>
      <c r="AV38" s="9">
        <f t="shared" si="61"/>
        <v>13.838203198702939</v>
      </c>
      <c r="AW38" s="9">
        <f t="shared" si="62"/>
        <v>718.077574006196</v>
      </c>
      <c r="AX38">
        <f t="shared" si="24"/>
        <v>33.5454545454545</v>
      </c>
      <c r="AY38">
        <f t="shared" si="37"/>
        <v>36.89999999999995</v>
      </c>
      <c r="AZ38">
        <f t="shared" si="38"/>
        <v>30.190909090909052</v>
      </c>
      <c r="BA38">
        <f t="shared" si="39"/>
        <v>11.688028062936718</v>
      </c>
      <c r="BB38">
        <f t="shared" si="40"/>
        <v>30.8049163620987</v>
      </c>
      <c r="BC38">
        <f t="shared" si="41"/>
        <v>22.334365086373843</v>
      </c>
      <c r="BD38">
        <f t="shared" si="42"/>
        <v>4218.092820890759</v>
      </c>
      <c r="BE38">
        <f t="shared" si="43"/>
        <v>2863.5334034496314</v>
      </c>
      <c r="BF38">
        <f t="shared" si="44"/>
        <v>719.2325486632751</v>
      </c>
      <c r="BG38">
        <f t="shared" si="45"/>
        <v>305.3211433053331</v>
      </c>
      <c r="BH38">
        <f t="shared" si="46"/>
        <v>940.6480120831854</v>
      </c>
    </row>
    <row r="39" spans="2:60" ht="12.75">
      <c r="B39">
        <f t="shared" si="12"/>
        <v>60.090909090909264</v>
      </c>
      <c r="C39" s="4">
        <f t="shared" si="25"/>
        <v>66.1000000000002</v>
      </c>
      <c r="D39">
        <f t="shared" si="26"/>
        <v>54.081818181818335</v>
      </c>
      <c r="E39">
        <f t="shared" si="27"/>
        <v>56.07325565722063</v>
      </c>
      <c r="F39">
        <f t="shared" si="28"/>
        <v>41.22915300914216</v>
      </c>
      <c r="G39">
        <f t="shared" si="29"/>
        <v>4400.635302140718</v>
      </c>
      <c r="H39">
        <f t="shared" si="30"/>
        <v>3501.7096736030817</v>
      </c>
      <c r="I39">
        <f t="shared" si="31"/>
        <v>898.9256285376359</v>
      </c>
      <c r="J39">
        <v>66.54545454545443</v>
      </c>
      <c r="K39">
        <v>73.19999999999987</v>
      </c>
      <c r="L39">
        <v>59.890909090908984</v>
      </c>
      <c r="M39">
        <v>64.29027920300223</v>
      </c>
      <c r="N39">
        <v>48.59959867874964</v>
      </c>
      <c r="O39">
        <v>4921.446485955497</v>
      </c>
      <c r="P39">
        <v>3939.7102140950838</v>
      </c>
      <c r="Q39">
        <v>981.7362718604136</v>
      </c>
      <c r="R39">
        <v>22.40827240275078</v>
      </c>
      <c r="S39">
        <v>105.51116812902796</v>
      </c>
      <c r="T39" s="3">
        <v>876.2251037313856</v>
      </c>
      <c r="U39" s="3"/>
      <c r="V39" s="3"/>
      <c r="AD39">
        <f t="shared" si="15"/>
        <v>28.545454545454497</v>
      </c>
      <c r="AE39">
        <f aca="true" t="shared" si="63" ref="AE39:AE66">AE38-0.1</f>
        <v>31.39999999999995</v>
      </c>
      <c r="AF39">
        <f t="shared" si="16"/>
        <v>25.690909090909052</v>
      </c>
      <c r="AG39">
        <f aca="true" t="shared" si="64" ref="AG39:AG66">2*ASIN(1)*(AE39^2-AF39^2)</f>
        <v>1023.9618818953325</v>
      </c>
      <c r="AH39">
        <f aca="true" t="shared" si="65" ref="AH39:AH66">SQRT(AE39^2-20.31421^2)</f>
        <v>23.943535078928857</v>
      </c>
      <c r="AI39">
        <f aca="true" t="shared" si="66" ref="AI39:AI66">SQRT(AF39^2-20.31421^2)</f>
        <v>15.72754532637733</v>
      </c>
      <c r="AJ39">
        <f aca="true" t="shared" si="67" ref="AJ39:AJ66">ASIN(AH39/AE39)*AE39^2-20.31421*AH39</f>
        <v>368.64961619191604</v>
      </c>
      <c r="AK39">
        <f aca="true" t="shared" si="68" ref="AK39:AK66">ASIN(AI39/AF39)*AF39^2-20.31421*AI39</f>
        <v>115.34278316186874</v>
      </c>
      <c r="AL39">
        <f aca="true" t="shared" si="69" ref="AL39:AL66">AG39-AJ39+AK39</f>
        <v>770.6550488652852</v>
      </c>
      <c r="AM39">
        <f t="shared" si="23"/>
        <v>41.72727272727268</v>
      </c>
      <c r="AN39">
        <f t="shared" si="53"/>
        <v>45.89999999999995</v>
      </c>
      <c r="AO39">
        <f t="shared" si="54"/>
        <v>37.55454545454541</v>
      </c>
      <c r="AP39" s="9">
        <f t="shared" si="55"/>
        <v>1827.0477898119789</v>
      </c>
      <c r="AQ39" s="9">
        <f t="shared" si="56"/>
        <v>1692.1739051916002</v>
      </c>
      <c r="AR39" s="9">
        <f t="shared" si="57"/>
        <v>31.58602153442908</v>
      </c>
      <c r="AS39" s="9">
        <f t="shared" si="58"/>
        <v>1409.2991908785443</v>
      </c>
      <c r="AT39" s="9">
        <f t="shared" si="59"/>
        <v>-148.00082969267714</v>
      </c>
      <c r="AU39" s="9">
        <f t="shared" si="60"/>
        <v>29.69528582115342</v>
      </c>
      <c r="AV39" s="9">
        <f t="shared" si="61"/>
        <v>13.614106077797302</v>
      </c>
      <c r="AW39" s="9">
        <f t="shared" si="62"/>
        <v>718.6963740869669</v>
      </c>
      <c r="AX39">
        <f t="shared" si="24"/>
        <v>33.4545454545454</v>
      </c>
      <c r="AY39">
        <f>AY38-0.1</f>
        <v>36.79999999999995</v>
      </c>
      <c r="AZ39">
        <f t="shared" si="38"/>
        <v>30.109090909090867</v>
      </c>
      <c r="BA39">
        <f t="shared" si="39"/>
        <v>11.36837719289768</v>
      </c>
      <c r="BB39">
        <f t="shared" si="40"/>
        <v>30.685059427609</v>
      </c>
      <c r="BC39">
        <f t="shared" si="41"/>
        <v>22.223641183383933</v>
      </c>
      <c r="BD39">
        <f t="shared" si="42"/>
        <v>4199.629595388195</v>
      </c>
      <c r="BE39">
        <f t="shared" si="43"/>
        <v>2848.033927694147</v>
      </c>
      <c r="BF39">
        <f t="shared" si="44"/>
        <v>711.958996238532</v>
      </c>
      <c r="BG39">
        <f t="shared" si="45"/>
        <v>301.21884832855903</v>
      </c>
      <c r="BH39">
        <f t="shared" si="46"/>
        <v>940.8555197840751</v>
      </c>
    </row>
    <row r="40" spans="2:60" ht="12.75">
      <c r="B40">
        <f t="shared" si="12"/>
        <v>60.00000000000018</v>
      </c>
      <c r="C40" s="4">
        <f t="shared" si="25"/>
        <v>66.0000000000002</v>
      </c>
      <c r="D40">
        <f t="shared" si="26"/>
        <v>54.00000000000016</v>
      </c>
      <c r="E40">
        <f t="shared" si="27"/>
        <v>55.95533933415136</v>
      </c>
      <c r="F40">
        <f t="shared" si="28"/>
        <v>41.12177038990439</v>
      </c>
      <c r="G40">
        <f t="shared" si="29"/>
        <v>4393.257721332295</v>
      </c>
      <c r="H40">
        <f t="shared" si="30"/>
        <v>3495.479685953708</v>
      </c>
      <c r="I40">
        <f t="shared" si="31"/>
        <v>897.7780353785865</v>
      </c>
      <c r="J40">
        <v>66.63636363636351</v>
      </c>
      <c r="K40">
        <v>73.29999999999987</v>
      </c>
      <c r="L40">
        <v>59.97272727272716</v>
      </c>
      <c r="M40">
        <v>64.40411477537737</v>
      </c>
      <c r="N40">
        <v>48.70039031187443</v>
      </c>
      <c r="O40">
        <v>4928.74462559084</v>
      </c>
      <c r="P40">
        <v>3945.8263053031087</v>
      </c>
      <c r="Q40">
        <v>982.9183202877311</v>
      </c>
      <c r="R40">
        <v>22.732810474639553</v>
      </c>
      <c r="S40">
        <v>110.10002172685176</v>
      </c>
      <c r="T40" s="3">
        <v>872.8182985608794</v>
      </c>
      <c r="U40" s="3"/>
      <c r="V40" s="3"/>
      <c r="AD40">
        <f t="shared" si="15"/>
        <v>28.454545454545404</v>
      </c>
      <c r="AE40">
        <f t="shared" si="63"/>
        <v>31.299999999999947</v>
      </c>
      <c r="AF40">
        <f t="shared" si="16"/>
        <v>25.609090909090867</v>
      </c>
      <c r="AG40">
        <f t="shared" si="64"/>
        <v>1017.4502171224378</v>
      </c>
      <c r="AH40">
        <f t="shared" si="65"/>
        <v>23.812242063188773</v>
      </c>
      <c r="AI40">
        <f t="shared" si="66"/>
        <v>15.593537419905097</v>
      </c>
      <c r="AJ40">
        <f t="shared" si="67"/>
        <v>363.2206414347145</v>
      </c>
      <c r="AK40">
        <f t="shared" si="68"/>
        <v>112.58620283154659</v>
      </c>
      <c r="AL40">
        <f t="shared" si="69"/>
        <v>766.81577851927</v>
      </c>
      <c r="AM40">
        <f t="shared" si="23"/>
        <v>41.63636363636358</v>
      </c>
      <c r="AN40">
        <f t="shared" si="53"/>
        <v>45.79999999999995</v>
      </c>
      <c r="AO40">
        <f t="shared" si="54"/>
        <v>37.472727272727234</v>
      </c>
      <c r="AP40" s="9">
        <f t="shared" si="55"/>
        <v>1824.5018502751964</v>
      </c>
      <c r="AQ40" s="9">
        <f t="shared" si="56"/>
        <v>1692.7485201062116</v>
      </c>
      <c r="AR40" s="9">
        <f t="shared" si="57"/>
        <v>31.48869894632192</v>
      </c>
      <c r="AS40" s="9">
        <f t="shared" si="58"/>
        <v>1401.1924180363005</v>
      </c>
      <c r="AT40" s="9">
        <f t="shared" si="59"/>
        <v>-159.80277190092625</v>
      </c>
      <c r="AU40" s="9">
        <f t="shared" si="60"/>
        <v>29.54048070021873</v>
      </c>
      <c r="AV40" s="9">
        <f t="shared" si="61"/>
        <v>13.38675798153516</v>
      </c>
      <c r="AW40" s="9">
        <f t="shared" si="62"/>
        <v>719.3676508769059</v>
      </c>
      <c r="AX40">
        <f t="shared" si="24"/>
        <v>33.36363636363631</v>
      </c>
      <c r="AY40">
        <f t="shared" si="37"/>
        <v>36.699999999999946</v>
      </c>
      <c r="AZ40">
        <f t="shared" si="38"/>
        <v>30.02727272727268</v>
      </c>
      <c r="BA40">
        <f t="shared" si="39"/>
        <v>11.040380428227826</v>
      </c>
      <c r="BB40">
        <f t="shared" si="40"/>
        <v>30.56505966092486</v>
      </c>
      <c r="BC40">
        <f t="shared" si="41"/>
        <v>22.112665590423823</v>
      </c>
      <c r="BD40">
        <f t="shared" si="42"/>
        <v>4181.093467366644</v>
      </c>
      <c r="BE40">
        <f t="shared" si="43"/>
        <v>2832.5765129312153</v>
      </c>
      <c r="BF40">
        <f t="shared" si="44"/>
        <v>704.7184046010188</v>
      </c>
      <c r="BG40">
        <f t="shared" si="45"/>
        <v>297.1399073254342</v>
      </c>
      <c r="BH40">
        <f t="shared" si="46"/>
        <v>940.9384571598443</v>
      </c>
    </row>
    <row r="41" spans="2:60" ht="12.75">
      <c r="B41">
        <f t="shared" si="12"/>
        <v>59.90909090909109</v>
      </c>
      <c r="C41" s="4">
        <f t="shared" si="25"/>
        <v>65.9000000000002</v>
      </c>
      <c r="D41">
        <f t="shared" si="26"/>
        <v>53.918181818181985</v>
      </c>
      <c r="E41">
        <f t="shared" si="27"/>
        <v>55.83735308912867</v>
      </c>
      <c r="F41">
        <f t="shared" si="28"/>
        <v>41.01426984085576</v>
      </c>
      <c r="G41">
        <f t="shared" si="29"/>
        <v>4385.878809701236</v>
      </c>
      <c r="H41">
        <f t="shared" si="30"/>
        <v>3489.2477438441138</v>
      </c>
      <c r="I41">
        <f t="shared" si="31"/>
        <v>896.6310658571219</v>
      </c>
      <c r="J41">
        <v>66.72727272727259</v>
      </c>
      <c r="K41">
        <v>73.39999999999986</v>
      </c>
      <c r="L41">
        <v>60.05454545454534</v>
      </c>
      <c r="M41">
        <v>64.5179044916989</v>
      </c>
      <c r="N41">
        <v>48.80111094792876</v>
      </c>
      <c r="O41">
        <v>4936.041852263525</v>
      </c>
      <c r="P41">
        <v>3951.94111755231</v>
      </c>
      <c r="Q41">
        <v>984.1007347112145</v>
      </c>
      <c r="R41">
        <v>23.05321392075042</v>
      </c>
      <c r="S41">
        <v>114.75649343460259</v>
      </c>
      <c r="T41" s="3">
        <v>869.3442412766119</v>
      </c>
      <c r="U41" s="3"/>
      <c r="V41" s="3"/>
      <c r="AD41">
        <f t="shared" si="15"/>
        <v>28.363636363636314</v>
      </c>
      <c r="AE41">
        <f t="shared" si="63"/>
        <v>31.199999999999946</v>
      </c>
      <c r="AF41">
        <f t="shared" si="16"/>
        <v>25.52727272727268</v>
      </c>
      <c r="AG41">
        <f t="shared" si="64"/>
        <v>1010.9593232100625</v>
      </c>
      <c r="AH41">
        <f t="shared" si="65"/>
        <v>23.68064340502379</v>
      </c>
      <c r="AI41">
        <f t="shared" si="66"/>
        <v>15.458800890381491</v>
      </c>
      <c r="AJ41">
        <f t="shared" si="67"/>
        <v>357.8260188440501</v>
      </c>
      <c r="AK41">
        <f t="shared" si="68"/>
        <v>109.85582942660983</v>
      </c>
      <c r="AL41">
        <f t="shared" si="69"/>
        <v>762.9891337926223</v>
      </c>
      <c r="AM41">
        <f t="shared" si="23"/>
        <v>41.54545454545449</v>
      </c>
      <c r="AN41">
        <f t="shared" si="53"/>
        <v>45.699999999999946</v>
      </c>
      <c r="AO41">
        <f t="shared" si="54"/>
        <v>37.39090909090905</v>
      </c>
      <c r="AP41" s="9">
        <f t="shared" si="55"/>
        <v>1821.966242883125</v>
      </c>
      <c r="AQ41" s="9">
        <f t="shared" si="56"/>
        <v>1693.4239508676487</v>
      </c>
      <c r="AR41" s="9">
        <f t="shared" si="57"/>
        <v>31.391287879291045</v>
      </c>
      <c r="AS41" s="9">
        <f t="shared" si="58"/>
        <v>1393.1058447631417</v>
      </c>
      <c r="AT41" s="9">
        <f t="shared" si="59"/>
        <v>-171.77581408903075</v>
      </c>
      <c r="AU41" s="9">
        <f t="shared" si="60"/>
        <v>29.385200356642034</v>
      </c>
      <c r="AV41" s="9">
        <f t="shared" si="61"/>
        <v>13.155990371105657</v>
      </c>
      <c r="AW41" s="9">
        <f t="shared" si="62"/>
        <v>720.0923582656715</v>
      </c>
      <c r="AX41">
        <f t="shared" si="24"/>
        <v>33.27272727272722</v>
      </c>
      <c r="AY41">
        <f t="shared" si="37"/>
        <v>36.599999999999945</v>
      </c>
      <c r="AZ41">
        <f t="shared" si="38"/>
        <v>29.945454545454503</v>
      </c>
      <c r="BA41">
        <f t="shared" si="39"/>
        <v>10.703270528207527</v>
      </c>
      <c r="BB41">
        <f t="shared" si="40"/>
        <v>30.444915373111087</v>
      </c>
      <c r="BC41">
        <f t="shared" si="41"/>
        <v>22.00143449890897</v>
      </c>
      <c r="BD41">
        <f t="shared" si="42"/>
        <v>4162.481114596819</v>
      </c>
      <c r="BE41">
        <f t="shared" si="43"/>
        <v>2817.1611591608366</v>
      </c>
      <c r="BF41">
        <f t="shared" si="44"/>
        <v>697.5107896345917</v>
      </c>
      <c r="BG41">
        <f t="shared" si="45"/>
        <v>293.08434833125403</v>
      </c>
      <c r="BH41">
        <f t="shared" si="46"/>
        <v>940.8935141326444</v>
      </c>
    </row>
    <row r="42" spans="2:60" ht="12.75">
      <c r="B42">
        <f t="shared" si="12"/>
        <v>59.818181818182005</v>
      </c>
      <c r="C42" s="4">
        <f t="shared" si="25"/>
        <v>65.80000000000021</v>
      </c>
      <c r="D42">
        <f t="shared" si="26"/>
        <v>53.83636363636381</v>
      </c>
      <c r="E42">
        <f t="shared" si="27"/>
        <v>55.719296477970964</v>
      </c>
      <c r="F42">
        <f t="shared" si="28"/>
        <v>40.906650432256065</v>
      </c>
      <c r="G42">
        <f t="shared" si="29"/>
        <v>4378.498559802398</v>
      </c>
      <c r="H42">
        <f t="shared" si="30"/>
        <v>3483.013834707818</v>
      </c>
      <c r="I42">
        <f t="shared" si="31"/>
        <v>895.4847250945795</v>
      </c>
      <c r="J42">
        <v>66.81818181818169</v>
      </c>
      <c r="K42">
        <v>73.49999999999986</v>
      </c>
      <c r="L42">
        <v>60.13636363636352</v>
      </c>
      <c r="M42">
        <v>64.6316485941677</v>
      </c>
      <c r="N42">
        <v>48.90176102560055</v>
      </c>
      <c r="O42">
        <v>4943.3381703381665</v>
      </c>
      <c r="P42">
        <v>3958.0546575971953</v>
      </c>
      <c r="Q42">
        <v>985.2835127409712</v>
      </c>
      <c r="R42">
        <v>23.369652801782905</v>
      </c>
      <c r="S42">
        <v>119.47981396629166</v>
      </c>
      <c r="T42" s="3">
        <v>865.8036987746796</v>
      </c>
      <c r="U42" s="3"/>
      <c r="V42" s="3"/>
      <c r="AD42">
        <f t="shared" si="15"/>
        <v>28.27272727272722</v>
      </c>
      <c r="AE42">
        <f t="shared" si="63"/>
        <v>31.099999999999945</v>
      </c>
      <c r="AF42">
        <f t="shared" si="16"/>
        <v>25.445454545454503</v>
      </c>
      <c r="AG42">
        <f t="shared" si="64"/>
        <v>1004.4892001582054</v>
      </c>
      <c r="AH42">
        <f t="shared" si="65"/>
        <v>23.548733980320396</v>
      </c>
      <c r="AI42">
        <f t="shared" si="66"/>
        <v>15.32331651766977</v>
      </c>
      <c r="AJ42">
        <f t="shared" si="67"/>
        <v>352.4657884891535</v>
      </c>
      <c r="AK42">
        <f t="shared" si="68"/>
        <v>107.15175891931824</v>
      </c>
      <c r="AL42">
        <f t="shared" si="69"/>
        <v>759.1751705883702</v>
      </c>
      <c r="AM42">
        <f t="shared" si="23"/>
        <v>41.4545454545454</v>
      </c>
      <c r="AN42">
        <f t="shared" si="53"/>
        <v>45.599999999999945</v>
      </c>
      <c r="AO42">
        <f t="shared" si="54"/>
        <v>37.30909090909086</v>
      </c>
      <c r="AP42" s="9">
        <f t="shared" si="55"/>
        <v>1819.4411594296175</v>
      </c>
      <c r="AQ42" s="9">
        <f t="shared" si="56"/>
        <v>1694.2060726594025</v>
      </c>
      <c r="AR42" s="9">
        <f t="shared" si="57"/>
        <v>31.293787507086872</v>
      </c>
      <c r="AS42" s="9">
        <f t="shared" si="58"/>
        <v>1385.0394621685136</v>
      </c>
      <c r="AT42" s="9">
        <f t="shared" si="59"/>
        <v>-183.9315237206738</v>
      </c>
      <c r="AU42" s="9">
        <f t="shared" si="60"/>
        <v>29.229437216614265</v>
      </c>
      <c r="AV42" s="9">
        <f t="shared" si="61"/>
        <v>12.92162004018097</v>
      </c>
      <c r="AW42" s="9">
        <f t="shared" si="62"/>
        <v>720.8715049338183</v>
      </c>
      <c r="AX42">
        <f t="shared" si="24"/>
        <v>33.18181818181813</v>
      </c>
      <c r="AY42">
        <f t="shared" si="37"/>
        <v>36.49999999999994</v>
      </c>
      <c r="AZ42">
        <f t="shared" si="38"/>
        <v>29.863636363636317</v>
      </c>
      <c r="BA42">
        <f t="shared" si="39"/>
        <v>10.356157588603791</v>
      </c>
      <c r="BB42">
        <f t="shared" si="40"/>
        <v>30.324624846416416</v>
      </c>
      <c r="BC42">
        <f t="shared" si="41"/>
        <v>21.889944013985083</v>
      </c>
      <c r="BD42">
        <f t="shared" si="42"/>
        <v>4143.788890052367</v>
      </c>
      <c r="BE42">
        <f t="shared" si="43"/>
        <v>2801.7878663830093</v>
      </c>
      <c r="BF42">
        <f t="shared" si="44"/>
        <v>690.3361674552667</v>
      </c>
      <c r="BG42">
        <f t="shared" si="45"/>
        <v>289.05219988477444</v>
      </c>
      <c r="BH42">
        <f t="shared" si="46"/>
        <v>940.7170560988652</v>
      </c>
    </row>
    <row r="43" spans="2:60" ht="12.75">
      <c r="B43">
        <f t="shared" si="12"/>
        <v>59.72727272727292</v>
      </c>
      <c r="C43" s="4">
        <f t="shared" si="25"/>
        <v>65.70000000000022</v>
      </c>
      <c r="D43">
        <f t="shared" si="26"/>
        <v>53.754545454545635</v>
      </c>
      <c r="E43">
        <f t="shared" si="27"/>
        <v>55.60116905245813</v>
      </c>
      <c r="F43">
        <f t="shared" si="28"/>
        <v>40.7989112235218</v>
      </c>
      <c r="G43">
        <f t="shared" si="29"/>
        <v>4371.116964131894</v>
      </c>
      <c r="H43">
        <f t="shared" si="30"/>
        <v>3476.777945859849</v>
      </c>
      <c r="I43">
        <f t="shared" si="31"/>
        <v>894.339018272045</v>
      </c>
      <c r="J43">
        <v>66.90909090909076</v>
      </c>
      <c r="K43">
        <v>73.59999999999985</v>
      </c>
      <c r="L43">
        <v>60.218181818181705</v>
      </c>
      <c r="M43">
        <v>64.74534732318592</v>
      </c>
      <c r="N43">
        <v>49.00234097966739</v>
      </c>
      <c r="O43">
        <v>4950.633584150439</v>
      </c>
      <c r="P43">
        <v>3964.166932141454</v>
      </c>
      <c r="Q43">
        <v>986.466652008985</v>
      </c>
      <c r="R43">
        <v>23.682286039904987</v>
      </c>
      <c r="S43">
        <v>124.26924627968515</v>
      </c>
      <c r="T43" s="3">
        <v>862.1974057292998</v>
      </c>
      <c r="U43" s="3"/>
      <c r="V43" s="3"/>
      <c r="AD43">
        <f t="shared" si="15"/>
        <v>28.181818181818127</v>
      </c>
      <c r="AE43">
        <f t="shared" si="63"/>
        <v>30.999999999999943</v>
      </c>
      <c r="AF43">
        <f t="shared" si="16"/>
        <v>25.363636363636317</v>
      </c>
      <c r="AG43">
        <f t="shared" si="64"/>
        <v>998.0398479668696</v>
      </c>
      <c r="AH43">
        <f t="shared" si="65"/>
        <v>23.41650853726696</v>
      </c>
      <c r="AI43">
        <f t="shared" si="66"/>
        <v>15.187064287171317</v>
      </c>
      <c r="AJ43">
        <f t="shared" si="67"/>
        <v>347.13999124451715</v>
      </c>
      <c r="AK43">
        <f t="shared" si="68"/>
        <v>104.47409014830492</v>
      </c>
      <c r="AL43">
        <f t="shared" si="69"/>
        <v>755.3739468706574</v>
      </c>
      <c r="AM43">
        <f t="shared" si="23"/>
        <v>41.36363636363631</v>
      </c>
      <c r="AN43">
        <f t="shared" si="53"/>
        <v>45.49999999999994</v>
      </c>
      <c r="AO43">
        <f t="shared" si="54"/>
        <v>37.227272727272684</v>
      </c>
      <c r="AP43" s="9">
        <f t="shared" si="55"/>
        <v>1816.9267968863587</v>
      </c>
      <c r="AQ43" s="9">
        <f t="shared" si="56"/>
        <v>1695.1013080062075</v>
      </c>
      <c r="AR43" s="9">
        <f t="shared" si="57"/>
        <v>31.196196992368165</v>
      </c>
      <c r="AS43" s="9">
        <f t="shared" si="58"/>
        <v>1376.9932612278642</v>
      </c>
      <c r="AT43" s="9">
        <f t="shared" si="59"/>
        <v>-196.28255789819218</v>
      </c>
      <c r="AU43" s="9">
        <f t="shared" si="60"/>
        <v>29.073183520213178</v>
      </c>
      <c r="AV43" s="9">
        <f t="shared" si="61"/>
        <v>12.68344727236017</v>
      </c>
      <c r="AW43" s="9">
        <f t="shared" si="62"/>
        <v>721.7061593397218</v>
      </c>
      <c r="AX43">
        <f t="shared" si="24"/>
        <v>33.09090909090904</v>
      </c>
      <c r="AY43">
        <f t="shared" si="37"/>
        <v>36.39999999999994</v>
      </c>
      <c r="AZ43">
        <f t="shared" si="38"/>
        <v>29.78181818181813</v>
      </c>
      <c r="BA43">
        <f t="shared" si="39"/>
        <v>9.997999799959775</v>
      </c>
      <c r="BB43">
        <f t="shared" si="40"/>
        <v>30.20418633361766</v>
      </c>
      <c r="BC43">
        <f t="shared" si="41"/>
        <v>21.77819015186462</v>
      </c>
      <c r="BD43">
        <f t="shared" si="42"/>
        <v>4125.012767796127</v>
      </c>
      <c r="BE43">
        <f t="shared" si="43"/>
        <v>2786.4566345977337</v>
      </c>
      <c r="BF43">
        <f t="shared" si="44"/>
        <v>683.1945544157294</v>
      </c>
      <c r="BG43">
        <f t="shared" si="45"/>
        <v>285.04349104070633</v>
      </c>
      <c r="BH43">
        <f t="shared" si="46"/>
        <v>940.4050698233707</v>
      </c>
    </row>
    <row r="44" spans="2:60" ht="12.75">
      <c r="B44">
        <f t="shared" si="12"/>
        <v>59.63636363636383</v>
      </c>
      <c r="C44" s="4">
        <f t="shared" si="25"/>
        <v>65.60000000000022</v>
      </c>
      <c r="D44">
        <f t="shared" si="26"/>
        <v>53.67272727272746</v>
      </c>
      <c r="E44">
        <f t="shared" si="27"/>
        <v>55.482970360282884</v>
      </c>
      <c r="F44">
        <f t="shared" si="28"/>
        <v>40.691051263055144</v>
      </c>
      <c r="G44">
        <f t="shared" si="29"/>
        <v>4363.734015126491</v>
      </c>
      <c r="H44">
        <f t="shared" si="30"/>
        <v>3470.5400644952133</v>
      </c>
      <c r="I44">
        <f t="shared" si="31"/>
        <v>893.1939506312774</v>
      </c>
      <c r="J44">
        <v>66.99999999999986</v>
      </c>
      <c r="K44">
        <v>73.69999999999985</v>
      </c>
      <c r="L44">
        <v>60.29999999999987</v>
      </c>
      <c r="M44">
        <v>64.85900091737443</v>
      </c>
      <c r="N44">
        <v>49.102851241042856</v>
      </c>
      <c r="O44">
        <v>4957.928098007325</v>
      </c>
      <c r="P44">
        <v>3970.2779478384628</v>
      </c>
      <c r="Q44">
        <v>987.6501501688626</v>
      </c>
      <c r="R44">
        <v>23.991262411050368</v>
      </c>
      <c r="S44">
        <v>129.1240834737896</v>
      </c>
      <c r="T44" s="3">
        <v>858.526066695073</v>
      </c>
      <c r="U44" s="3"/>
      <c r="V44" s="3"/>
      <c r="AD44">
        <f t="shared" si="15"/>
        <v>28.090909090909037</v>
      </c>
      <c r="AE44">
        <f t="shared" si="63"/>
        <v>30.89999999999994</v>
      </c>
      <c r="AF44">
        <f t="shared" si="16"/>
        <v>25.28181818181813</v>
      </c>
      <c r="AG44">
        <f t="shared" si="64"/>
        <v>991.6112666360531</v>
      </c>
      <c r="AH44">
        <f t="shared" si="65"/>
        <v>23.283961692029482</v>
      </c>
      <c r="AI44">
        <f t="shared" si="66"/>
        <v>15.050023343982224</v>
      </c>
      <c r="AJ44">
        <f t="shared" si="67"/>
        <v>341.84866881207273</v>
      </c>
      <c r="AK44">
        <f t="shared" si="68"/>
        <v>101.82292494396506</v>
      </c>
      <c r="AL44">
        <f t="shared" si="69"/>
        <v>751.5855227679453</v>
      </c>
      <c r="AM44">
        <f t="shared" si="23"/>
        <v>41.27272727272722</v>
      </c>
      <c r="AN44">
        <f t="shared" si="53"/>
        <v>45.39999999999994</v>
      </c>
      <c r="AO44">
        <f t="shared" si="54"/>
        <v>37.1454545454545</v>
      </c>
      <c r="AP44" s="9">
        <f t="shared" si="55"/>
        <v>1814.4233575890787</v>
      </c>
      <c r="AQ44" s="9">
        <f t="shared" si="56"/>
        <v>1696.1166992193075</v>
      </c>
      <c r="AR44" s="9">
        <f t="shared" si="57"/>
        <v>31.098515486503956</v>
      </c>
      <c r="AS44" s="9">
        <f t="shared" si="58"/>
        <v>1368.9672327800197</v>
      </c>
      <c r="AT44" s="9">
        <f t="shared" si="59"/>
        <v>-208.84280806951665</v>
      </c>
      <c r="AU44" s="9">
        <f t="shared" si="60"/>
        <v>28.91643131508442</v>
      </c>
      <c r="AV44" s="9">
        <f t="shared" si="61"/>
        <v>12.441253690381302</v>
      </c>
      <c r="AW44" s="9">
        <f t="shared" si="62"/>
        <v>722.5974553506535</v>
      </c>
      <c r="AX44">
        <f t="shared" si="24"/>
        <v>32.99999999999994</v>
      </c>
      <c r="AY44">
        <f t="shared" si="37"/>
        <v>36.29999999999994</v>
      </c>
      <c r="AZ44">
        <f t="shared" si="38"/>
        <v>29.699999999999953</v>
      </c>
      <c r="BA44">
        <f t="shared" si="39"/>
        <v>9.62756459339514</v>
      </c>
      <c r="BB44">
        <f t="shared" si="40"/>
        <v>30.083598057345064</v>
      </c>
      <c r="BC44">
        <f t="shared" si="41"/>
        <v>21.66616883705786</v>
      </c>
      <c r="BD44">
        <f t="shared" si="42"/>
        <v>4106.1482754478675</v>
      </c>
      <c r="BE44">
        <f t="shared" si="43"/>
        <v>2771.1674638050117</v>
      </c>
      <c r="BF44">
        <f t="shared" si="44"/>
        <v>676.085967109959</v>
      </c>
      <c r="BG44">
        <f t="shared" si="45"/>
        <v>281.05825138261184</v>
      </c>
      <c r="BH44">
        <f t="shared" si="46"/>
        <v>939.9530959155088</v>
      </c>
    </row>
    <row r="45" spans="2:60" ht="12.75">
      <c r="B45">
        <f t="shared" si="12"/>
        <v>59.545454545454746</v>
      </c>
      <c r="C45" s="4">
        <f t="shared" si="25"/>
        <v>65.50000000000023</v>
      </c>
      <c r="D45">
        <f t="shared" si="26"/>
        <v>53.59090909090928</v>
      </c>
      <c r="E45">
        <f t="shared" si="27"/>
        <v>55.36469994500133</v>
      </c>
      <c r="F45">
        <f t="shared" si="28"/>
        <v>40.583069588069634</v>
      </c>
      <c r="G45">
        <f t="shared" si="29"/>
        <v>4356.3497051629865</v>
      </c>
      <c r="H45">
        <f t="shared" si="30"/>
        <v>3464.300177687358</v>
      </c>
      <c r="I45">
        <f t="shared" si="31"/>
        <v>892.0495274756286</v>
      </c>
      <c r="J45">
        <v>67.09090909090894</v>
      </c>
      <c r="K45">
        <v>73.79999999999984</v>
      </c>
      <c r="L45">
        <v>60.381818181818055</v>
      </c>
      <c r="M45">
        <v>64.97260961359007</v>
      </c>
      <c r="N45">
        <v>49.20329223682226</v>
      </c>
      <c r="O45">
        <v>4965.221716187366</v>
      </c>
      <c r="P45">
        <v>3976.387711291797</v>
      </c>
      <c r="Q45">
        <v>988.8340048955688</v>
      </c>
      <c r="R45">
        <v>24.296721426478047</v>
      </c>
      <c r="S45">
        <v>134.0436468719497</v>
      </c>
      <c r="T45" s="3">
        <v>854.7903580236191</v>
      </c>
      <c r="U45" s="3"/>
      <c r="V45" s="3"/>
      <c r="AD45">
        <f t="shared" si="15"/>
        <v>27.999999999999943</v>
      </c>
      <c r="AE45">
        <f t="shared" si="63"/>
        <v>30.79999999999994</v>
      </c>
      <c r="AF45">
        <f t="shared" si="16"/>
        <v>25.199999999999953</v>
      </c>
      <c r="AG45">
        <f t="shared" si="64"/>
        <v>985.2034561657549</v>
      </c>
      <c r="AH45">
        <f t="shared" si="65"/>
        <v>23.151087924240112</v>
      </c>
      <c r="AI45">
        <f t="shared" si="66"/>
        <v>14.912171943613636</v>
      </c>
      <c r="AJ45">
        <f t="shared" si="67"/>
        <v>336.59186374416316</v>
      </c>
      <c r="AK45">
        <f t="shared" si="68"/>
        <v>99.19836826129631</v>
      </c>
      <c r="AL45">
        <f t="shared" si="69"/>
        <v>747.809960682888</v>
      </c>
      <c r="AM45">
        <f t="shared" si="23"/>
        <v>41.18181818181812</v>
      </c>
      <c r="AN45">
        <f t="shared" si="53"/>
        <v>45.29999999999994</v>
      </c>
      <c r="AO45">
        <f t="shared" si="54"/>
        <v>37.06363636363631</v>
      </c>
      <c r="AP45" s="9">
        <f t="shared" si="55"/>
        <v>1811.9310494322115</v>
      </c>
      <c r="AQ45" s="9">
        <f t="shared" si="56"/>
        <v>1697.259993541655</v>
      </c>
      <c r="AR45" s="9">
        <f t="shared" si="57"/>
        <v>31.000742129371098</v>
      </c>
      <c r="AS45" s="9">
        <f t="shared" si="58"/>
        <v>1360.9613675244989</v>
      </c>
      <c r="AT45" s="9">
        <f t="shared" si="59"/>
        <v>-221.6275701265995</v>
      </c>
      <c r="AU45" s="9">
        <f t="shared" si="60"/>
        <v>28.759172449846236</v>
      </c>
      <c r="AV45" s="9">
        <f t="shared" si="61"/>
        <v>12.194799731683341</v>
      </c>
      <c r="AW45" s="9">
        <f t="shared" si="62"/>
        <v>723.5465986282932</v>
      </c>
      <c r="AX45">
        <f t="shared" si="24"/>
        <v>32.90909090909085</v>
      </c>
      <c r="AY45">
        <f t="shared" si="37"/>
        <v>36.19999999999994</v>
      </c>
      <c r="AZ45">
        <f t="shared" si="38"/>
        <v>29.618181818181768</v>
      </c>
      <c r="BA45">
        <f t="shared" si="39"/>
        <v>9.24337600663283</v>
      </c>
      <c r="BB45">
        <f t="shared" si="40"/>
        <v>29.962858209388095</v>
      </c>
      <c r="BC45">
        <f t="shared" si="41"/>
        <v>21.553875899493647</v>
      </c>
      <c r="BD45">
        <f t="shared" si="42"/>
        <v>4087.190408636868</v>
      </c>
      <c r="BE45">
        <f t="shared" si="43"/>
        <v>2755.920354004841</v>
      </c>
      <c r="BF45">
        <f t="shared" si="44"/>
        <v>669.0104223779615</v>
      </c>
      <c r="BG45">
        <f t="shared" si="45"/>
        <v>277.09651103622355</v>
      </c>
      <c r="BH45">
        <f t="shared" si="46"/>
        <v>939.3561432902893</v>
      </c>
    </row>
    <row r="46" spans="2:60" ht="12.75">
      <c r="B46">
        <f t="shared" si="12"/>
        <v>59.45454545454566</v>
      </c>
      <c r="C46" s="4">
        <f t="shared" si="25"/>
        <v>65.40000000000023</v>
      </c>
      <c r="D46">
        <f t="shared" si="26"/>
        <v>53.5090909090911</v>
      </c>
      <c r="E46">
        <f t="shared" si="27"/>
        <v>55.24635734598283</v>
      </c>
      <c r="F46">
        <f t="shared" si="28"/>
        <v>40.47496522441219</v>
      </c>
      <c r="G46">
        <f t="shared" si="29"/>
        <v>4348.96402655758</v>
      </c>
      <c r="H46">
        <f t="shared" si="30"/>
        <v>3458.058272386587</v>
      </c>
      <c r="I46">
        <f t="shared" si="31"/>
        <v>890.9057541709931</v>
      </c>
      <c r="J46">
        <v>67.18181818181803</v>
      </c>
      <c r="K46">
        <v>73.89999999999984</v>
      </c>
      <c r="L46">
        <v>60.46363636363623</v>
      </c>
      <c r="M46">
        <v>65.08617364694268</v>
      </c>
      <c r="N46">
        <v>49.303664390327356</v>
      </c>
      <c r="O46">
        <v>4972.514442940902</v>
      </c>
      <c r="P46">
        <v>3982.4962290557132</v>
      </c>
      <c r="Q46">
        <v>990.0182138851887</v>
      </c>
      <c r="R46">
        <v>24.598794118327753</v>
      </c>
      <c r="S46">
        <v>139.02728427007105</v>
      </c>
      <c r="T46" s="3">
        <v>850.9909296151177</v>
      </c>
      <c r="U46" s="3"/>
      <c r="V46" s="3"/>
      <c r="AD46">
        <f t="shared" si="15"/>
        <v>27.90909090909085</v>
      </c>
      <c r="AE46">
        <f t="shared" si="63"/>
        <v>30.69999999999994</v>
      </c>
      <c r="AF46">
        <f t="shared" si="16"/>
        <v>25.118181818181768</v>
      </c>
      <c r="AG46">
        <f t="shared" si="64"/>
        <v>978.8164165559779</v>
      </c>
      <c r="AH46">
        <f t="shared" si="65"/>
        <v>23.017881572288452</v>
      </c>
      <c r="AI46">
        <f t="shared" si="66"/>
        <v>14.77348739895686</v>
      </c>
      <c r="AJ46">
        <f t="shared" si="67"/>
        <v>331.36961946734664</v>
      </c>
      <c r="AK46">
        <f t="shared" si="68"/>
        <v>96.6005283207665</v>
      </c>
      <c r="AL46">
        <f t="shared" si="69"/>
        <v>744.0473254093977</v>
      </c>
      <c r="AM46">
        <f t="shared" si="23"/>
        <v>41.09090909090903</v>
      </c>
      <c r="AN46">
        <f t="shared" si="53"/>
        <v>45.19999999999994</v>
      </c>
      <c r="AO46">
        <f t="shared" si="54"/>
        <v>36.981818181818134</v>
      </c>
      <c r="AP46" s="9">
        <f t="shared" si="55"/>
        <v>1809.4500860724702</v>
      </c>
      <c r="AQ46" s="9">
        <f t="shared" si="56"/>
        <v>1698.5397438128048</v>
      </c>
      <c r="AR46" s="9">
        <f t="shared" si="57"/>
        <v>30.902876049147178</v>
      </c>
      <c r="AS46" s="9">
        <f t="shared" si="58"/>
        <v>1352.9756560187616</v>
      </c>
      <c r="AT46" s="9">
        <f t="shared" si="59"/>
        <v>-234.65374553437778</v>
      </c>
      <c r="AU46" s="9">
        <f t="shared" si="60"/>
        <v>28.60139856720287</v>
      </c>
      <c r="AV46" s="9">
        <f t="shared" si="61"/>
        <v>11.943821667835396</v>
      </c>
      <c r="AW46" s="9">
        <f t="shared" si="62"/>
        <v>724.5548739028989</v>
      </c>
      <c r="AX46">
        <f t="shared" si="24"/>
        <v>32.818181818181756</v>
      </c>
      <c r="AY46">
        <f t="shared" si="37"/>
        <v>36.09999999999994</v>
      </c>
      <c r="AZ46">
        <f t="shared" si="38"/>
        <v>29.536363636363582</v>
      </c>
      <c r="BA46">
        <f t="shared" si="39"/>
        <v>8.84364178378995</v>
      </c>
      <c r="BB46">
        <f t="shared" si="40"/>
        <v>29.841964949981016</v>
      </c>
      <c r="BC46">
        <f t="shared" si="41"/>
        <v>21.44130707152437</v>
      </c>
      <c r="BD46">
        <f t="shared" si="42"/>
        <v>4068.1335207595926</v>
      </c>
      <c r="BE46">
        <f t="shared" si="43"/>
        <v>2740.7153051972223</v>
      </c>
      <c r="BF46">
        <f t="shared" si="44"/>
        <v>661.9679373106239</v>
      </c>
      <c r="BG46">
        <f t="shared" si="45"/>
        <v>273.1583006832031</v>
      </c>
      <c r="BH46">
        <f t="shared" si="46"/>
        <v>938.6085789349493</v>
      </c>
    </row>
    <row r="47" spans="2:60" ht="12.75">
      <c r="B47">
        <f t="shared" si="12"/>
        <v>59.36363636363657</v>
      </c>
      <c r="C47" s="4">
        <f t="shared" si="25"/>
        <v>65.30000000000024</v>
      </c>
      <c r="D47">
        <f t="shared" si="26"/>
        <v>53.427272727272914</v>
      </c>
      <c r="E47">
        <f t="shared" si="27"/>
        <v>55.12794209835908</v>
      </c>
      <c r="F47">
        <f t="shared" si="28"/>
        <v>40.36673718638156</v>
      </c>
      <c r="G47">
        <f t="shared" si="29"/>
        <v>4341.576971565241</v>
      </c>
      <c r="H47">
        <f t="shared" si="30"/>
        <v>3451.814335418461</v>
      </c>
      <c r="I47">
        <f t="shared" si="31"/>
        <v>889.7626361467806</v>
      </c>
      <c r="J47">
        <v>67.27272727272711</v>
      </c>
      <c r="K47">
        <v>73.99999999999983</v>
      </c>
      <c r="L47">
        <v>60.5454545454544</v>
      </c>
      <c r="M47">
        <v>65.19969325081196</v>
      </c>
      <c r="N47">
        <v>49.403968121150804</v>
      </c>
      <c r="O47">
        <v>4979.806282490314</v>
      </c>
      <c r="P47">
        <v>3988.6035076356457</v>
      </c>
      <c r="Q47">
        <v>991.202774854668</v>
      </c>
      <c r="R47">
        <v>24.89760374164299</v>
      </c>
      <c r="S47">
        <v>144.074368332145</v>
      </c>
      <c r="T47" s="3">
        <v>847.1284065225229</v>
      </c>
      <c r="U47" s="3"/>
      <c r="V47" s="3"/>
      <c r="AD47">
        <f t="shared" si="15"/>
        <v>27.81818181818176</v>
      </c>
      <c r="AE47">
        <f t="shared" si="63"/>
        <v>30.599999999999937</v>
      </c>
      <c r="AF47">
        <f t="shared" si="16"/>
        <v>25.036363636363582</v>
      </c>
      <c r="AG47">
        <f t="shared" si="64"/>
        <v>972.4501478067201</v>
      </c>
      <c r="AH47">
        <f t="shared" si="65"/>
        <v>22.88433682840506</v>
      </c>
      <c r="AI47">
        <f t="shared" si="66"/>
        <v>14.633946023138416</v>
      </c>
      <c r="AJ47">
        <f t="shared" si="67"/>
        <v>326.18198030706594</v>
      </c>
      <c r="AK47">
        <f t="shared" si="68"/>
        <v>94.029516757833</v>
      </c>
      <c r="AL47">
        <f t="shared" si="69"/>
        <v>740.2976842574872</v>
      </c>
      <c r="AM47">
        <f t="shared" si="23"/>
        <v>40.99999999999994</v>
      </c>
      <c r="AN47">
        <f t="shared" si="53"/>
        <v>45.09999999999994</v>
      </c>
      <c r="AO47">
        <f t="shared" si="54"/>
        <v>36.89999999999995</v>
      </c>
      <c r="AP47" s="9">
        <f t="shared" si="55"/>
        <v>1806.9806871418339</v>
      </c>
      <c r="AQ47" s="9">
        <f t="shared" si="56"/>
        <v>1699.9654282425945</v>
      </c>
      <c r="AR47" s="9">
        <f t="shared" si="57"/>
        <v>30.8049163620987</v>
      </c>
      <c r="AS47" s="9">
        <f t="shared" si="58"/>
        <v>1345.0100886753842</v>
      </c>
      <c r="AT47" s="9">
        <f t="shared" si="59"/>
        <v>-247.94008066797096</v>
      </c>
      <c r="AU47" s="9">
        <f t="shared" si="60"/>
        <v>28.443101096750937</v>
      </c>
      <c r="AV47" s="9">
        <f t="shared" si="61"/>
        <v>11.688028062936718</v>
      </c>
      <c r="AW47" s="9">
        <f t="shared" si="62"/>
        <v>725.6236533006324</v>
      </c>
      <c r="AX47">
        <f t="shared" si="24"/>
        <v>32.72727272727267</v>
      </c>
      <c r="AY47">
        <f t="shared" si="37"/>
        <v>35.999999999999936</v>
      </c>
      <c r="AZ47">
        <f t="shared" si="38"/>
        <v>29.454545454545404</v>
      </c>
      <c r="BA47">
        <f t="shared" si="39"/>
        <v>8.426149773176089</v>
      </c>
      <c r="BB47">
        <f t="shared" si="40"/>
        <v>29.720916407067524</v>
      </c>
      <c r="BC47">
        <f t="shared" si="41"/>
        <v>21.328457984809436</v>
      </c>
      <c r="BD47">
        <f t="shared" si="42"/>
        <v>4048.9711780621806</v>
      </c>
      <c r="BE47">
        <f t="shared" si="43"/>
        <v>2725.552317382157</v>
      </c>
      <c r="BF47">
        <f t="shared" si="44"/>
        <v>654.9585292546917</v>
      </c>
      <c r="BG47">
        <f t="shared" si="45"/>
        <v>269.24365157535937</v>
      </c>
      <c r="BH47">
        <f t="shared" si="46"/>
        <v>937.7039830006911</v>
      </c>
    </row>
    <row r="48" spans="2:60" ht="12.75">
      <c r="B48">
        <f t="shared" si="12"/>
        <v>59.272727272727494</v>
      </c>
      <c r="C48" s="4">
        <f t="shared" si="25"/>
        <v>65.20000000000024</v>
      </c>
      <c r="D48">
        <f t="shared" si="26"/>
        <v>53.34545454545475</v>
      </c>
      <c r="E48">
        <f t="shared" si="27"/>
        <v>55.0094537329724</v>
      </c>
      <c r="F48">
        <f t="shared" si="28"/>
        <v>40.25838447654325</v>
      </c>
      <c r="G48">
        <f t="shared" si="29"/>
        <v>4334.188532379065</v>
      </c>
      <c r="H48">
        <f t="shared" si="30"/>
        <v>3445.568353482171</v>
      </c>
      <c r="I48">
        <f t="shared" si="31"/>
        <v>888.6201788968938</v>
      </c>
      <c r="J48">
        <v>67.3636363636362</v>
      </c>
      <c r="K48">
        <v>74.09999999999982</v>
      </c>
      <c r="L48">
        <v>60.62727272727258</v>
      </c>
      <c r="M48">
        <v>65.3131686568641</v>
      </c>
      <c r="N48">
        <v>49.504203845199754</v>
      </c>
      <c r="O48">
        <v>4987.097239030265</v>
      </c>
      <c r="P48">
        <v>3994.7095534886917</v>
      </c>
      <c r="Q48">
        <v>992.3876855415733</v>
      </c>
      <c r="R48">
        <v>25.193266403463337</v>
      </c>
      <c r="S48">
        <v>149.18429511757472</v>
      </c>
      <c r="T48" s="3">
        <v>843.2033904239986</v>
      </c>
      <c r="U48" s="3"/>
      <c r="V48" s="3"/>
      <c r="AD48">
        <f t="shared" si="15"/>
        <v>27.727272727272666</v>
      </c>
      <c r="AE48">
        <f t="shared" si="63"/>
        <v>30.499999999999936</v>
      </c>
      <c r="AF48">
        <f t="shared" si="16"/>
        <v>24.954545454545404</v>
      </c>
      <c r="AG48">
        <f t="shared" si="64"/>
        <v>966.1046499179811</v>
      </c>
      <c r="AH48">
        <f t="shared" si="65"/>
        <v>22.750447733525952</v>
      </c>
      <c r="AI48">
        <f t="shared" si="66"/>
        <v>14.493523067869754</v>
      </c>
      <c r="AJ48">
        <f t="shared" si="67"/>
        <v>321.0289915132283</v>
      </c>
      <c r="AK48">
        <f t="shared" si="68"/>
        <v>91.48544878179172</v>
      </c>
      <c r="AL48">
        <f t="shared" si="69"/>
        <v>736.5611071865446</v>
      </c>
      <c r="AM48">
        <f t="shared" si="23"/>
        <v>40.90909090909085</v>
      </c>
      <c r="AN48">
        <f t="shared" si="53"/>
        <v>44.999999999999936</v>
      </c>
      <c r="AO48">
        <f t="shared" si="54"/>
        <v>36.81818181818176</v>
      </c>
      <c r="AP48" s="9">
        <f t="shared" si="55"/>
        <v>1804.5230784704702</v>
      </c>
      <c r="AQ48" s="9">
        <f t="shared" si="56"/>
        <v>1701.5475939045418</v>
      </c>
      <c r="AR48" s="9">
        <f t="shared" si="57"/>
        <v>30.706862172364506</v>
      </c>
      <c r="AS48" s="9">
        <f t="shared" si="58"/>
        <v>1337.064655759176</v>
      </c>
      <c r="AT48" s="9">
        <f t="shared" si="59"/>
        <v>-261.5074535794374</v>
      </c>
      <c r="AU48" s="9">
        <f t="shared" si="60"/>
        <v>28.2842712474618</v>
      </c>
      <c r="AV48" s="9">
        <f t="shared" si="61"/>
        <v>11.427095536342131</v>
      </c>
      <c r="AW48" s="9">
        <f t="shared" si="62"/>
        <v>726.7544059273076</v>
      </c>
      <c r="AX48">
        <f t="shared" si="24"/>
        <v>32.636363636363576</v>
      </c>
      <c r="AY48">
        <f t="shared" si="37"/>
        <v>35.899999999999935</v>
      </c>
      <c r="AZ48">
        <f t="shared" si="38"/>
        <v>29.372727272727218</v>
      </c>
      <c r="BA48">
        <f t="shared" si="39"/>
        <v>7.98811617341632</v>
      </c>
      <c r="BB48">
        <f t="shared" si="40"/>
        <v>29.599710675543694</v>
      </c>
      <c r="BC48">
        <f t="shared" si="41"/>
        <v>21.215324167071156</v>
      </c>
      <c r="BD48">
        <f t="shared" si="42"/>
        <v>4029.6959646471637</v>
      </c>
      <c r="BE48">
        <f t="shared" si="43"/>
        <v>2710.4313905596428</v>
      </c>
      <c r="BF48">
        <f t="shared" si="44"/>
        <v>647.9822158178664</v>
      </c>
      <c r="BG48">
        <f t="shared" si="45"/>
        <v>265.35259554933907</v>
      </c>
      <c r="BH48">
        <f t="shared" si="46"/>
        <v>936.6349538189937</v>
      </c>
    </row>
    <row r="49" spans="2:60" ht="12.75">
      <c r="B49">
        <f t="shared" si="12"/>
        <v>59.18181818181841</v>
      </c>
      <c r="C49" s="4">
        <f t="shared" si="25"/>
        <v>65.10000000000025</v>
      </c>
      <c r="D49">
        <f t="shared" si="26"/>
        <v>53.26363636363657</v>
      </c>
      <c r="E49">
        <f t="shared" si="27"/>
        <v>54.890891776323265</v>
      </c>
      <c r="F49">
        <f t="shared" si="28"/>
        <v>40.14990608554032</v>
      </c>
      <c r="G49">
        <f t="shared" si="29"/>
        <v>4326.798701129617</v>
      </c>
      <c r="H49">
        <f t="shared" si="30"/>
        <v>3439.320313148879</v>
      </c>
      <c r="I49">
        <f t="shared" si="31"/>
        <v>887.4783879807383</v>
      </c>
      <c r="J49">
        <v>67.45454545454528</v>
      </c>
      <c r="K49">
        <v>74.19999999999982</v>
      </c>
      <c r="L49">
        <v>60.70909090909076</v>
      </c>
      <c r="M49">
        <v>65.42660009506817</v>
      </c>
      <c r="N49">
        <v>49.60437197473874</v>
      </c>
      <c r="O49">
        <v>4994.3873167279335</v>
      </c>
      <c r="P49">
        <v>4000.814373024081</v>
      </c>
      <c r="Q49">
        <v>993.5729437038526</v>
      </c>
      <c r="R49">
        <v>25.48589162803361</v>
      </c>
      <c r="S49">
        <v>154.3564827267296</v>
      </c>
      <c r="T49" s="3">
        <v>839.216460977123</v>
      </c>
      <c r="U49" s="3"/>
      <c r="V49" s="3"/>
      <c r="AD49">
        <f t="shared" si="15"/>
        <v>27.636363636363576</v>
      </c>
      <c r="AE49">
        <f t="shared" si="63"/>
        <v>30.399999999999935</v>
      </c>
      <c r="AF49">
        <f t="shared" si="16"/>
        <v>24.872727272727218</v>
      </c>
      <c r="AG49">
        <f t="shared" si="64"/>
        <v>959.7799228897624</v>
      </c>
      <c r="AH49">
        <f t="shared" si="65"/>
        <v>22.61620817192608</v>
      </c>
      <c r="AI49">
        <f t="shared" si="66"/>
        <v>14.35219265685102</v>
      </c>
      <c r="AJ49">
        <f t="shared" si="67"/>
        <v>315.91069928673136</v>
      </c>
      <c r="AK49">
        <f t="shared" si="68"/>
        <v>88.96844334471064</v>
      </c>
      <c r="AL49">
        <f t="shared" si="69"/>
        <v>732.8376669477417</v>
      </c>
      <c r="AM49">
        <f t="shared" si="23"/>
        <v>40.818181818181756</v>
      </c>
      <c r="AN49">
        <f t="shared" si="53"/>
        <v>44.899999999999935</v>
      </c>
      <c r="AO49">
        <f t="shared" si="54"/>
        <v>36.736363636363585</v>
      </c>
      <c r="AP49" s="9">
        <f t="shared" si="55"/>
        <v>1802.0774923201654</v>
      </c>
      <c r="AQ49" s="9">
        <f t="shared" si="56"/>
        <v>1703.2980299323822</v>
      </c>
      <c r="AR49" s="9">
        <f t="shared" si="57"/>
        <v>30.60871257173416</v>
      </c>
      <c r="AS49" s="9">
        <f t="shared" si="58"/>
        <v>1329.139347384217</v>
      </c>
      <c r="AT49" s="9">
        <f t="shared" si="59"/>
        <v>-275.3792201603819</v>
      </c>
      <c r="AU49" s="9">
        <f t="shared" si="60"/>
        <v>28.124899999822116</v>
      </c>
      <c r="AV49" s="9">
        <f t="shared" si="61"/>
        <v>11.160663655138825</v>
      </c>
      <c r="AW49" s="9">
        <f t="shared" si="62"/>
        <v>727.9487089618267</v>
      </c>
      <c r="AX49">
        <f t="shared" si="24"/>
        <v>32.54545454545448</v>
      </c>
      <c r="AY49">
        <f t="shared" si="37"/>
        <v>35.79999999999993</v>
      </c>
      <c r="AZ49">
        <f t="shared" si="38"/>
        <v>29.29090909090904</v>
      </c>
      <c r="BA49">
        <f t="shared" si="39"/>
        <v>7.525955088890401</v>
      </c>
      <c r="BB49">
        <f t="shared" si="40"/>
        <v>29.478345816478498</v>
      </c>
      <c r="BC49">
        <f t="shared" si="41"/>
        <v>21.101901038716818</v>
      </c>
      <c r="BD49">
        <f t="shared" si="42"/>
        <v>4010.2992127157922</v>
      </c>
      <c r="BE49">
        <f t="shared" si="43"/>
        <v>2695.3525247296816</v>
      </c>
      <c r="BF49">
        <f t="shared" si="44"/>
        <v>641.039014874041</v>
      </c>
      <c r="BG49">
        <f t="shared" si="45"/>
        <v>261.4851650418191</v>
      </c>
      <c r="BH49">
        <f t="shared" si="46"/>
        <v>935.392838153889</v>
      </c>
    </row>
    <row r="50" spans="2:60" ht="12.75">
      <c r="B50">
        <f t="shared" si="12"/>
        <v>59.09090909090932</v>
      </c>
      <c r="C50" s="4">
        <f t="shared" si="25"/>
        <v>65.00000000000026</v>
      </c>
      <c r="D50">
        <f t="shared" si="26"/>
        <v>53.181818181818386</v>
      </c>
      <c r="E50">
        <f t="shared" si="27"/>
        <v>54.77225575051692</v>
      </c>
      <c r="F50">
        <f t="shared" si="28"/>
        <v>40.04130099190071</v>
      </c>
      <c r="G50">
        <f t="shared" si="29"/>
        <v>4319.407469884271</v>
      </c>
      <c r="H50">
        <f t="shared" si="30"/>
        <v>3433.0702008600365</v>
      </c>
      <c r="I50">
        <f t="shared" si="31"/>
        <v>886.337269024235</v>
      </c>
      <c r="J50">
        <v>67.54545454545438</v>
      </c>
      <c r="K50">
        <v>74.29999999999981</v>
      </c>
      <c r="L50">
        <v>60.79090909090894</v>
      </c>
      <c r="M50">
        <v>65.53998779371241</v>
      </c>
      <c r="N50">
        <v>49.70447291843215</v>
      </c>
      <c r="O50">
        <v>5001.676519723245</v>
      </c>
      <c r="P50">
        <v>4006.9179726036527</v>
      </c>
      <c r="Q50">
        <v>994.7585471195925</v>
      </c>
      <c r="R50">
        <v>25.775582865880512</v>
      </c>
      <c r="S50">
        <v>159.59037005283722</v>
      </c>
      <c r="T50" s="3">
        <v>835.1681770667553</v>
      </c>
      <c r="U50" s="3">
        <f>SQRT(35^2+15^2)</f>
        <v>38.07886552931954</v>
      </c>
      <c r="V50" s="3"/>
      <c r="AD50">
        <f t="shared" si="15"/>
        <v>27.545454545454483</v>
      </c>
      <c r="AE50">
        <f t="shared" si="63"/>
        <v>30.299999999999933</v>
      </c>
      <c r="AF50">
        <f t="shared" si="16"/>
        <v>24.79090909090904</v>
      </c>
      <c r="AG50">
        <f t="shared" si="64"/>
        <v>953.4759667220624</v>
      </c>
      <c r="AH50">
        <f t="shared" si="65"/>
        <v>22.4816118656091</v>
      </c>
      <c r="AI50">
        <f t="shared" si="66"/>
        <v>14.209927713736494</v>
      </c>
      <c r="AJ50">
        <f t="shared" si="67"/>
        <v>310.8271508069865</v>
      </c>
      <c r="AK50">
        <f t="shared" si="68"/>
        <v>86.47862332127272</v>
      </c>
      <c r="AL50">
        <f t="shared" si="69"/>
        <v>729.1274392363486</v>
      </c>
      <c r="AM50">
        <f t="shared" si="23"/>
        <v>40.72727272727266</v>
      </c>
      <c r="AN50">
        <f t="shared" si="53"/>
        <v>44.79999999999993</v>
      </c>
      <c r="AO50">
        <f t="shared" si="54"/>
        <v>36.6545454545454</v>
      </c>
      <c r="AP50" s="9">
        <f t="shared" si="55"/>
        <v>1799.6441676288593</v>
      </c>
      <c r="AQ50" s="9">
        <f t="shared" si="56"/>
        <v>1705.229978269118</v>
      </c>
      <c r="AR50" s="9">
        <f t="shared" si="57"/>
        <v>30.510466639421214</v>
      </c>
      <c r="AS50" s="9">
        <f t="shared" si="58"/>
        <v>1321.234153510822</v>
      </c>
      <c r="AT50" s="9">
        <f t="shared" si="59"/>
        <v>-289.5816353985547</v>
      </c>
      <c r="AU50" s="9">
        <f t="shared" si="60"/>
        <v>27.964978097613344</v>
      </c>
      <c r="AV50" s="9">
        <f t="shared" si="61"/>
        <v>10.888328727556619</v>
      </c>
      <c r="AW50" s="9">
        <f t="shared" si="62"/>
        <v>729.2082605777522</v>
      </c>
      <c r="AX50">
        <f t="shared" si="24"/>
        <v>32.45454545454539</v>
      </c>
      <c r="AY50">
        <f t="shared" si="37"/>
        <v>35.69999999999993</v>
      </c>
      <c r="AZ50">
        <f t="shared" si="38"/>
        <v>29.209090909090854</v>
      </c>
      <c r="BA50">
        <f t="shared" si="39"/>
        <v>7.034912934784284</v>
      </c>
      <c r="BB50">
        <f t="shared" si="40"/>
        <v>29.35681985631099</v>
      </c>
      <c r="BC50">
        <f t="shared" si="41"/>
        <v>20.988183909319883</v>
      </c>
      <c r="BD50">
        <f t="shared" si="42"/>
        <v>3990.7706166162166</v>
      </c>
      <c r="BE50">
        <f t="shared" si="43"/>
        <v>2680.3157198922718</v>
      </c>
      <c r="BF50">
        <f t="shared" si="44"/>
        <v>634.1289445686594</v>
      </c>
      <c r="BG50">
        <f t="shared" si="45"/>
        <v>257.64139310521193</v>
      </c>
      <c r="BH50">
        <f t="shared" si="46"/>
        <v>933.9673452604974</v>
      </c>
    </row>
    <row r="51" spans="2:60" ht="12.75">
      <c r="B51">
        <f t="shared" si="12"/>
        <v>59.000000000000234</v>
      </c>
      <c r="C51" s="4">
        <f t="shared" si="25"/>
        <v>64.90000000000026</v>
      </c>
      <c r="D51">
        <f t="shared" si="26"/>
        <v>53.10000000000022</v>
      </c>
      <c r="E51">
        <f t="shared" si="27"/>
        <v>54.65354517320934</v>
      </c>
      <c r="F51">
        <f t="shared" si="28"/>
        <v>39.93256816184032</v>
      </c>
      <c r="G51">
        <f t="shared" si="29"/>
        <v>4312.014830646543</v>
      </c>
      <c r="H51">
        <f t="shared" si="30"/>
        <v>3426.818002925672</v>
      </c>
      <c r="I51">
        <f t="shared" si="31"/>
        <v>885.1968277208707</v>
      </c>
      <c r="J51">
        <v>67.63636363636346</v>
      </c>
      <c r="K51">
        <v>74.3999999999998</v>
      </c>
      <c r="L51">
        <v>60.87272727272712</v>
      </c>
      <c r="M51">
        <v>65.6533319794203</v>
      </c>
      <c r="N51">
        <v>49.80450708138587</v>
      </c>
      <c r="O51">
        <v>5008.96485212911</v>
      </c>
      <c r="P51">
        <v>4013.020358542318</v>
      </c>
      <c r="Q51">
        <v>995.9444935867923</v>
      </c>
      <c r="R51">
        <v>26.06243795342009</v>
      </c>
      <c r="S51">
        <v>164.88541562972955</v>
      </c>
      <c r="T51" s="3">
        <v>831.0590779570628</v>
      </c>
      <c r="U51" s="3"/>
      <c r="V51" s="3"/>
      <c r="AD51">
        <f t="shared" si="15"/>
        <v>27.45454545454539</v>
      </c>
      <c r="AE51">
        <f t="shared" si="63"/>
        <v>30.199999999999932</v>
      </c>
      <c r="AF51">
        <f t="shared" si="16"/>
        <v>24.709090909090854</v>
      </c>
      <c r="AG51">
        <f t="shared" si="64"/>
        <v>947.1927814148831</v>
      </c>
      <c r="AH51">
        <f t="shared" si="65"/>
        <v>22.346652368439795</v>
      </c>
      <c r="AI51">
        <f t="shared" si="66"/>
        <v>14.066699884109859</v>
      </c>
      <c r="AJ51">
        <f t="shared" si="67"/>
        <v>305.778394260479</v>
      </c>
      <c r="AK51">
        <f t="shared" si="68"/>
        <v>84.01611570043104</v>
      </c>
      <c r="AL51">
        <f t="shared" si="69"/>
        <v>725.4305028548351</v>
      </c>
      <c r="AM51">
        <f t="shared" si="23"/>
        <v>40.63636363636357</v>
      </c>
      <c r="AN51">
        <f t="shared" si="53"/>
        <v>44.69999999999993</v>
      </c>
      <c r="AO51">
        <f t="shared" si="54"/>
        <v>36.572727272727214</v>
      </c>
      <c r="AP51" s="9">
        <f t="shared" si="55"/>
        <v>1797.2233502669287</v>
      </c>
      <c r="AQ51" s="9">
        <f t="shared" si="56"/>
        <v>1707.3583923883964</v>
      </c>
      <c r="AR51" s="9">
        <f t="shared" si="57"/>
        <v>30.4121234418313</v>
      </c>
      <c r="AS51" s="9">
        <f t="shared" si="58"/>
        <v>1313.3490639424363</v>
      </c>
      <c r="AT51" s="9">
        <f t="shared" si="59"/>
        <v>-304.1443705674278</v>
      </c>
      <c r="AU51" s="9">
        <f t="shared" si="60"/>
        <v>27.804496039309793</v>
      </c>
      <c r="AV51" s="9">
        <f t="shared" si="61"/>
        <v>10.609636193823283</v>
      </c>
      <c r="AW51" s="9">
        <f t="shared" si="62"/>
        <v>730.5348950975012</v>
      </c>
      <c r="AX51">
        <f t="shared" si="24"/>
        <v>32.363636363636296</v>
      </c>
      <c r="AY51">
        <f t="shared" si="37"/>
        <v>35.59999999999993</v>
      </c>
      <c r="AZ51">
        <f t="shared" si="38"/>
        <v>29.12727272727267</v>
      </c>
      <c r="BA51">
        <f t="shared" si="39"/>
        <v>6.508456038108817</v>
      </c>
      <c r="BB51">
        <f t="shared" si="40"/>
        <v>29.235130786023433</v>
      </c>
      <c r="BC51">
        <f t="shared" si="41"/>
        <v>20.87416797395341</v>
      </c>
      <c r="BD51">
        <f t="shared" si="42"/>
        <v>3971.0976571708525</v>
      </c>
      <c r="BE51">
        <f t="shared" si="43"/>
        <v>2665.3209760474138</v>
      </c>
      <c r="BF51">
        <f t="shared" si="44"/>
        <v>627.2520233242202</v>
      </c>
      <c r="BG51">
        <f t="shared" si="45"/>
        <v>253.82131342391574</v>
      </c>
      <c r="BH51">
        <f t="shared" si="46"/>
        <v>932.3459712231341</v>
      </c>
    </row>
    <row r="52" spans="2:60" ht="12.75">
      <c r="B52">
        <f t="shared" si="12"/>
        <v>58.90909090909115</v>
      </c>
      <c r="C52" s="4">
        <f t="shared" si="25"/>
        <v>64.80000000000027</v>
      </c>
      <c r="D52">
        <f t="shared" si="26"/>
        <v>53.018181818182036</v>
      </c>
      <c r="E52">
        <f t="shared" si="27"/>
        <v>54.534759557552235</v>
      </c>
      <c r="F52">
        <f t="shared" si="28"/>
        <v>39.82370654906206</v>
      </c>
      <c r="G52">
        <f t="shared" si="29"/>
        <v>4304.620775355411</v>
      </c>
      <c r="H52">
        <f t="shared" si="30"/>
        <v>3420.5637055226425</v>
      </c>
      <c r="I52">
        <f t="shared" si="31"/>
        <v>884.0570698327683</v>
      </c>
      <c r="J52">
        <v>67.72727272727253</v>
      </c>
      <c r="K52">
        <v>74.4999999999998</v>
      </c>
      <c r="L52">
        <v>60.95454545454529</v>
      </c>
      <c r="M52">
        <v>65.76663287716629</v>
      </c>
      <c r="N52">
        <v>49.90447486518847</v>
      </c>
      <c r="O52">
        <v>5016.252318031644</v>
      </c>
      <c r="P52">
        <v>4019.121537108519</v>
      </c>
      <c r="Q52">
        <v>997.1307809231248</v>
      </c>
      <c r="R52">
        <v>26.34654952884477</v>
      </c>
      <c r="S52">
        <v>170.24109656622318</v>
      </c>
      <c r="T52" s="3">
        <v>826.8896843569016</v>
      </c>
      <c r="U52" s="3"/>
      <c r="V52" s="3"/>
      <c r="AD52">
        <f t="shared" si="15"/>
        <v>27.3636363636363</v>
      </c>
      <c r="AE52">
        <f t="shared" si="63"/>
        <v>30.09999999999993</v>
      </c>
      <c r="AF52">
        <f t="shared" si="16"/>
        <v>24.62727272727267</v>
      </c>
      <c r="AG52">
        <f t="shared" si="64"/>
        <v>940.9303669682236</v>
      </c>
      <c r="AH52">
        <f t="shared" si="65"/>
        <v>22.211323060004684</v>
      </c>
      <c r="AI52">
        <f t="shared" si="66"/>
        <v>13.922479450850991</v>
      </c>
      <c r="AJ52">
        <f t="shared" si="67"/>
        <v>300.7644788704191</v>
      </c>
      <c r="AK52">
        <f t="shared" si="68"/>
        <v>81.58105178988563</v>
      </c>
      <c r="AL52">
        <f t="shared" si="69"/>
        <v>721.7469398876901</v>
      </c>
      <c r="AM52">
        <f t="shared" si="23"/>
        <v>40.545454545454476</v>
      </c>
      <c r="AN52">
        <f t="shared" si="53"/>
        <v>44.59999999999993</v>
      </c>
      <c r="AO52">
        <f t="shared" si="54"/>
        <v>36.490909090909035</v>
      </c>
      <c r="AP52" s="9">
        <f t="shared" si="55"/>
        <v>1794.8152933059068</v>
      </c>
      <c r="AQ52" s="9">
        <f t="shared" si="56"/>
        <v>1709.700258000325</v>
      </c>
      <c r="AR52" s="9">
        <f t="shared" si="57"/>
        <v>30.31368203232474</v>
      </c>
      <c r="AS52" s="9">
        <f t="shared" si="58"/>
        <v>1305.484068322447</v>
      </c>
      <c r="AT52" s="9">
        <f t="shared" si="59"/>
        <v>-319.10115437229615</v>
      </c>
      <c r="AU52" s="9">
        <f t="shared" si="60"/>
        <v>27.643444069073478</v>
      </c>
      <c r="AV52" s="9">
        <f t="shared" si="61"/>
        <v>10.324071206698825</v>
      </c>
      <c r="AW52" s="9">
        <f t="shared" si="62"/>
        <v>731.9306008984863</v>
      </c>
      <c r="AX52">
        <f t="shared" si="24"/>
        <v>32.2727272727272</v>
      </c>
      <c r="AY52">
        <f t="shared" si="37"/>
        <v>35.49999999999993</v>
      </c>
      <c r="AZ52">
        <f t="shared" si="38"/>
        <v>29.04545454545449</v>
      </c>
      <c r="BA52">
        <f t="shared" si="39"/>
        <v>5.937171043518537</v>
      </c>
      <c r="BB52">
        <f t="shared" si="40"/>
        <v>29.11327656028938</v>
      </c>
      <c r="BC52">
        <f t="shared" si="41"/>
        <v>20.759848309367843</v>
      </c>
      <c r="BD52">
        <f t="shared" si="42"/>
        <v>3951.264696285997</v>
      </c>
      <c r="BE52">
        <f t="shared" si="43"/>
        <v>2650.3682931951093</v>
      </c>
      <c r="BF52">
        <f t="shared" si="44"/>
        <v>620.4082698459209</v>
      </c>
      <c r="BG52">
        <f t="shared" si="45"/>
        <v>250.02496033112413</v>
      </c>
      <c r="BH52">
        <f t="shared" si="46"/>
        <v>930.5130935760909</v>
      </c>
    </row>
    <row r="53" spans="2:60" ht="12.75">
      <c r="B53">
        <f t="shared" si="12"/>
        <v>58.81818181818206</v>
      </c>
      <c r="C53" s="4">
        <f t="shared" si="25"/>
        <v>64.70000000000027</v>
      </c>
      <c r="D53">
        <f t="shared" si="26"/>
        <v>52.93636363636386</v>
      </c>
      <c r="E53">
        <f t="shared" si="27"/>
        <v>54.415898412137196</v>
      </c>
      <c r="F53">
        <f t="shared" si="28"/>
        <v>39.71471509455086</v>
      </c>
      <c r="G53">
        <f t="shared" si="29"/>
        <v>4297.225295884625</v>
      </c>
      <c r="H53">
        <f t="shared" si="30"/>
        <v>3414.3072946928687</v>
      </c>
      <c r="I53">
        <f t="shared" si="31"/>
        <v>882.918001191756</v>
      </c>
      <c r="J53">
        <v>67.81818181818163</v>
      </c>
      <c r="K53">
        <v>74.5999999999998</v>
      </c>
      <c r="L53">
        <v>61.03636363636347</v>
      </c>
      <c r="M53">
        <v>65.87989071029163</v>
      </c>
      <c r="N53">
        <v>50.0043766679517</v>
      </c>
      <c r="O53">
        <v>5023.538921490403</v>
      </c>
      <c r="P53">
        <v>4025.221514524685</v>
      </c>
      <c r="Q53">
        <v>998.3174069657175</v>
      </c>
      <c r="R53">
        <v>26.628005409265455</v>
      </c>
      <c r="S53">
        <v>175.6569075589498</v>
      </c>
      <c r="T53" s="3">
        <v>822.6604994067677</v>
      </c>
      <c r="U53" s="3"/>
      <c r="V53" s="3"/>
      <c r="AD53">
        <f t="shared" si="15"/>
        <v>27.272727272727206</v>
      </c>
      <c r="AE53">
        <f t="shared" si="63"/>
        <v>29.99999999999993</v>
      </c>
      <c r="AF53">
        <f t="shared" si="16"/>
        <v>24.54545454545449</v>
      </c>
      <c r="AG53">
        <f t="shared" si="64"/>
        <v>934.6887233820823</v>
      </c>
      <c r="AH53">
        <f t="shared" si="65"/>
        <v>22.07561713918539</v>
      </c>
      <c r="AI53">
        <f t="shared" si="66"/>
        <v>13.777235242198358</v>
      </c>
      <c r="AJ53">
        <f t="shared" si="67"/>
        <v>295.7854549275351</v>
      </c>
      <c r="AK53">
        <f t="shared" si="68"/>
        <v>79.17356743448141</v>
      </c>
      <c r="AL53">
        <f t="shared" si="69"/>
        <v>718.0768358890286</v>
      </c>
      <c r="AM53">
        <f t="shared" si="23"/>
        <v>40.45454545454539</v>
      </c>
      <c r="AN53">
        <f t="shared" si="53"/>
        <v>44.49999999999993</v>
      </c>
      <c r="AO53">
        <f t="shared" si="54"/>
        <v>36.40909090909085</v>
      </c>
      <c r="AP53" s="9">
        <f t="shared" si="55"/>
        <v>1792.4202573003722</v>
      </c>
      <c r="AQ53" s="9">
        <f t="shared" si="56"/>
        <v>1712.2749948537291</v>
      </c>
      <c r="AR53" s="9">
        <f t="shared" si="57"/>
        <v>30.215141450973583</v>
      </c>
      <c r="AS53" s="9">
        <f t="shared" si="58"/>
        <v>1297.639156130914</v>
      </c>
      <c r="AT53" s="9">
        <f t="shared" si="59"/>
        <v>-334.4905762761721</v>
      </c>
      <c r="AU53" s="9">
        <f t="shared" si="60"/>
        <v>27.481812167322474</v>
      </c>
      <c r="AV53" s="9">
        <f t="shared" si="61"/>
        <v>10.031046845989804</v>
      </c>
      <c r="AW53" s="9">
        <f t="shared" si="62"/>
        <v>733.397541746046</v>
      </c>
      <c r="AX53">
        <f t="shared" si="24"/>
        <v>32.181818181818116</v>
      </c>
      <c r="AY53">
        <f t="shared" si="37"/>
        <v>35.39999999999993</v>
      </c>
      <c r="AZ53">
        <f t="shared" si="38"/>
        <v>28.963636363636304</v>
      </c>
      <c r="BA53">
        <f t="shared" si="39"/>
        <v>5.306599664568155</v>
      </c>
      <c r="BB53">
        <f t="shared" si="40"/>
        <v>28.99125509659585</v>
      </c>
      <c r="BC53">
        <f t="shared" si="41"/>
        <v>20.645219870005146</v>
      </c>
      <c r="BD53">
        <f t="shared" si="42"/>
        <v>3931.2514497661255</v>
      </c>
      <c r="BE53">
        <f t="shared" si="43"/>
        <v>2635.4576713353563</v>
      </c>
      <c r="BF53">
        <f t="shared" si="44"/>
        <v>613.5977031274455</v>
      </c>
      <c r="BG53">
        <f t="shared" si="45"/>
        <v>246.25236882622488</v>
      </c>
      <c r="BH53">
        <f t="shared" si="46"/>
        <v>928.4484441295485</v>
      </c>
    </row>
    <row r="54" spans="2:60" ht="12.75">
      <c r="B54">
        <f t="shared" si="12"/>
        <v>58.727272727272975</v>
      </c>
      <c r="C54" s="4">
        <f t="shared" si="25"/>
        <v>64.60000000000028</v>
      </c>
      <c r="D54">
        <f t="shared" si="26"/>
        <v>52.85454545454568</v>
      </c>
      <c r="E54">
        <f t="shared" si="27"/>
        <v>54.29696124093904</v>
      </c>
      <c r="F54">
        <f t="shared" si="28"/>
        <v>39.60559272636423</v>
      </c>
      <c r="G54">
        <f t="shared" si="29"/>
        <v>4289.828384042008</v>
      </c>
      <c r="H54">
        <f t="shared" si="30"/>
        <v>3408.048756341528</v>
      </c>
      <c r="I54">
        <f t="shared" si="31"/>
        <v>881.77962770048</v>
      </c>
      <c r="J54">
        <v>67.90909090909071</v>
      </c>
      <c r="K54">
        <v>74.69999999999979</v>
      </c>
      <c r="L54">
        <v>61.11818181818165</v>
      </c>
      <c r="M54">
        <v>65.99310570051972</v>
      </c>
      <c r="N54">
        <v>50.10421288435045</v>
      </c>
      <c r="O54">
        <v>5030.824666538598</v>
      </c>
      <c r="P54">
        <v>4031.3202969676777</v>
      </c>
      <c r="Q54">
        <v>999.5043695709201</v>
      </c>
      <c r="R54">
        <v>26.906888933428718</v>
      </c>
      <c r="S54">
        <v>181.132359976383</v>
      </c>
      <c r="T54" s="3">
        <v>818.3720095945371</v>
      </c>
      <c r="U54" s="3"/>
      <c r="V54" s="3"/>
      <c r="AD54">
        <f t="shared" si="15"/>
        <v>27.181818181818112</v>
      </c>
      <c r="AE54">
        <f t="shared" si="63"/>
        <v>29.899999999999928</v>
      </c>
      <c r="AF54">
        <f t="shared" si="16"/>
        <v>24.463636363636304</v>
      </c>
      <c r="AG54">
        <f t="shared" si="64"/>
        <v>928.4678506564619</v>
      </c>
      <c r="AH54">
        <f t="shared" si="65"/>
        <v>21.939527617428222</v>
      </c>
      <c r="AI54">
        <f t="shared" si="66"/>
        <v>13.630934531723367</v>
      </c>
      <c r="AJ54">
        <f t="shared" si="67"/>
        <v>290.8413738220626</v>
      </c>
      <c r="AK54">
        <f t="shared" si="68"/>
        <v>76.79380324975602</v>
      </c>
      <c r="AL54">
        <f t="shared" si="69"/>
        <v>714.4202800841553</v>
      </c>
      <c r="AM54">
        <f t="shared" si="23"/>
        <v>40.363636363636296</v>
      </c>
      <c r="AN54">
        <f t="shared" si="53"/>
        <v>44.39999999999993</v>
      </c>
      <c r="AO54">
        <f t="shared" si="54"/>
        <v>36.327272727272664</v>
      </c>
      <c r="AP54" s="9">
        <f t="shared" si="55"/>
        <v>1790.0385105837972</v>
      </c>
      <c r="AQ54" s="9">
        <f t="shared" si="56"/>
        <v>1715.1049661137363</v>
      </c>
      <c r="AR54" s="9">
        <f t="shared" si="57"/>
        <v>30.11650072431305</v>
      </c>
      <c r="AS54" s="9">
        <f t="shared" si="58"/>
        <v>1289.8143166812254</v>
      </c>
      <c r="AT54" s="9">
        <f t="shared" si="59"/>
        <v>-350.35710496244997</v>
      </c>
      <c r="AU54" s="9">
        <f t="shared" si="60"/>
        <v>27.31959004084786</v>
      </c>
      <c r="AV54" s="9">
        <f t="shared" si="61"/>
        <v>9.729889197809413</v>
      </c>
      <c r="AW54" s="9">
        <f t="shared" si="62"/>
        <v>734.9380824417188</v>
      </c>
      <c r="AX54">
        <f t="shared" si="24"/>
        <v>32.09090909090902</v>
      </c>
      <c r="AY54">
        <f t="shared" si="37"/>
        <v>35.299999999999926</v>
      </c>
      <c r="AZ54">
        <f t="shared" si="38"/>
        <v>28.881818181818122</v>
      </c>
      <c r="BA54">
        <f t="shared" si="39"/>
        <v>4.592385001281436</v>
      </c>
      <c r="BB54">
        <f t="shared" si="40"/>
        <v>28.869064274338626</v>
      </c>
      <c r="BC54">
        <f t="shared" si="41"/>
        <v>20.530277483840784</v>
      </c>
      <c r="BD54">
        <f t="shared" si="42"/>
        <v>3911.0301479939226</v>
      </c>
      <c r="BE54">
        <f t="shared" si="43"/>
        <v>2620.5891104681555</v>
      </c>
      <c r="BF54">
        <f t="shared" si="44"/>
        <v>606.8203424569082</v>
      </c>
      <c r="BG54">
        <f t="shared" si="45"/>
        <v>242.50357459281463</v>
      </c>
      <c r="BH54">
        <f t="shared" si="46"/>
        <v>926.1242696616735</v>
      </c>
    </row>
    <row r="55" spans="2:60" ht="12.75">
      <c r="B55">
        <f t="shared" si="12"/>
        <v>58.63636363636389</v>
      </c>
      <c r="C55" s="4">
        <f t="shared" si="25"/>
        <v>64.50000000000028</v>
      </c>
      <c r="D55">
        <f t="shared" si="26"/>
        <v>52.7727272727275</v>
      </c>
      <c r="E55">
        <f t="shared" si="27"/>
        <v>54.17794754325819</v>
      </c>
      <c r="F55">
        <f t="shared" si="28"/>
        <v>39.496338359418544</v>
      </c>
      <c r="G55">
        <f t="shared" si="29"/>
        <v>4282.430031568753</v>
      </c>
      <c r="H55">
        <f t="shared" si="30"/>
        <v>3401.788076235221</v>
      </c>
      <c r="I55">
        <f t="shared" si="31"/>
        <v>880.6419553335322</v>
      </c>
      <c r="J55">
        <v>67.9999999999998</v>
      </c>
      <c r="K55">
        <v>74.79999999999978</v>
      </c>
      <c r="L55">
        <v>61.19999999999982</v>
      </c>
      <c r="M55">
        <v>66.10627806797149</v>
      </c>
      <c r="N55">
        <v>50.203983905662085</v>
      </c>
      <c r="O55">
        <v>5038.109557183324</v>
      </c>
      <c r="P55">
        <v>4037.4178905692347</v>
      </c>
      <c r="Q55">
        <v>1000.6916666140892</v>
      </c>
      <c r="R55">
        <v>27.183279273771745</v>
      </c>
      <c r="S55">
        <v>186.66698100762596</v>
      </c>
      <c r="T55" s="3">
        <v>814.0246856064632</v>
      </c>
      <c r="AD55">
        <f t="shared" si="15"/>
        <v>27.090909090909022</v>
      </c>
      <c r="AE55">
        <f t="shared" si="63"/>
        <v>29.799999999999926</v>
      </c>
      <c r="AF55">
        <f t="shared" si="16"/>
        <v>24.381818181818122</v>
      </c>
      <c r="AG55">
        <f t="shared" si="64"/>
        <v>922.2677487913609</v>
      </c>
      <c r="AH55">
        <f t="shared" si="65"/>
        <v>21.803047311692364</v>
      </c>
      <c r="AI55">
        <f t="shared" si="66"/>
        <v>13.483542929331916</v>
      </c>
      <c r="AJ55">
        <f t="shared" si="67"/>
        <v>285.93228807698824</v>
      </c>
      <c r="AK55">
        <f t="shared" si="68"/>
        <v>74.44190487199535</v>
      </c>
      <c r="AL55">
        <f t="shared" si="69"/>
        <v>710.777365586368</v>
      </c>
      <c r="AM55">
        <f t="shared" si="23"/>
        <v>40.2727272727272</v>
      </c>
      <c r="AN55">
        <f t="shared" si="53"/>
        <v>44.299999999999926</v>
      </c>
      <c r="AO55">
        <f t="shared" si="54"/>
        <v>36.245454545454486</v>
      </c>
      <c r="AP55" s="9">
        <f t="shared" si="55"/>
        <v>1787.67032957919</v>
      </c>
      <c r="AQ55" s="9">
        <f t="shared" si="56"/>
        <v>1718.216132641016</v>
      </c>
      <c r="AR55" s="9">
        <f t="shared" si="57"/>
        <v>30.017758865086968</v>
      </c>
      <c r="AS55" s="9">
        <f t="shared" si="58"/>
        <v>1282.0095391166615</v>
      </c>
      <c r="AT55" s="9">
        <f t="shared" si="59"/>
        <v>-366.75239658618057</v>
      </c>
      <c r="AU55" s="9">
        <f t="shared" si="60"/>
        <v>27.156767112452716</v>
      </c>
      <c r="AV55" s="9">
        <f t="shared" si="61"/>
        <v>9.419818215157196</v>
      </c>
      <c r="AW55" s="9">
        <f t="shared" si="62"/>
        <v>736.5548199739225</v>
      </c>
      <c r="AX55">
        <f t="shared" si="24"/>
        <v>31.99999999999993</v>
      </c>
      <c r="AY55">
        <f t="shared" si="37"/>
        <v>35.199999999999925</v>
      </c>
      <c r="AZ55">
        <f t="shared" si="38"/>
        <v>28.79999999999994</v>
      </c>
      <c r="BA55">
        <f t="shared" si="39"/>
        <v>3.7469987990383364</v>
      </c>
      <c r="BB55">
        <f t="shared" si="40"/>
        <v>28.746701933889646</v>
      </c>
      <c r="BC55">
        <f t="shared" si="41"/>
        <v>20.415015848044217</v>
      </c>
      <c r="BD55">
        <f t="shared" si="42"/>
        <v>3890.559423918309</v>
      </c>
      <c r="BE55">
        <f t="shared" si="43"/>
        <v>2605.762610593507</v>
      </c>
      <c r="BF55">
        <f t="shared" si="44"/>
        <v>600.0762074229488</v>
      </c>
      <c r="BG55">
        <f t="shared" si="45"/>
        <v>238.77861401735146</v>
      </c>
      <c r="BH55">
        <f t="shared" si="46"/>
        <v>923.499219919205</v>
      </c>
    </row>
    <row r="56" spans="2:60" ht="12.75">
      <c r="B56">
        <f t="shared" si="12"/>
        <v>58.5454545454548</v>
      </c>
      <c r="C56" s="4">
        <f t="shared" si="25"/>
        <v>64.40000000000029</v>
      </c>
      <c r="D56">
        <f t="shared" si="26"/>
        <v>52.69090909090933</v>
      </c>
      <c r="E56">
        <f t="shared" si="27"/>
        <v>54.058856813662246</v>
      </c>
      <c r="F56">
        <f t="shared" si="28"/>
        <v>39.38695089527078</v>
      </c>
      <c r="G56">
        <f t="shared" si="29"/>
        <v>4275.030230138707</v>
      </c>
      <c r="H56">
        <f t="shared" si="30"/>
        <v>3395.5252400001064</v>
      </c>
      <c r="I56">
        <f t="shared" si="31"/>
        <v>879.504990138601</v>
      </c>
      <c r="J56">
        <v>68.09090909090888</v>
      </c>
      <c r="K56">
        <v>74.89999999999978</v>
      </c>
      <c r="L56">
        <v>61.281818181818</v>
      </c>
      <c r="M56">
        <v>66.21940803118045</v>
      </c>
      <c r="N56">
        <v>50.30369011980532</v>
      </c>
      <c r="O56">
        <v>5045.393597405775</v>
      </c>
      <c r="P56">
        <v>4043.514301416407</v>
      </c>
      <c r="Q56">
        <v>1001.8792959893681</v>
      </c>
      <c r="R56">
        <v>27.45725172110033</v>
      </c>
      <c r="S56">
        <v>192.26031287019123</v>
      </c>
      <c r="T56" s="3">
        <v>809.6189831191768</v>
      </c>
      <c r="AD56">
        <f t="shared" si="15"/>
        <v>26.99999999999993</v>
      </c>
      <c r="AE56">
        <f t="shared" si="63"/>
        <v>29.699999999999925</v>
      </c>
      <c r="AF56">
        <f t="shared" si="16"/>
        <v>24.29999999999994</v>
      </c>
      <c r="AG56">
        <f t="shared" si="64"/>
        <v>916.0884177867788</v>
      </c>
      <c r="AH56">
        <f t="shared" si="65"/>
        <v>21.66616883705782</v>
      </c>
      <c r="AI56">
        <f t="shared" si="66"/>
        <v>13.33502426229128</v>
      </c>
      <c r="AJ56">
        <f t="shared" si="67"/>
        <v>281.0582513826106</v>
      </c>
      <c r="AK56">
        <f t="shared" si="68"/>
        <v>72.11802322630575</v>
      </c>
      <c r="AL56">
        <f t="shared" si="69"/>
        <v>707.148189630474</v>
      </c>
      <c r="AM56">
        <f t="shared" si="23"/>
        <v>40.18181818181811</v>
      </c>
      <c r="AN56">
        <f t="shared" si="53"/>
        <v>44.199999999999925</v>
      </c>
      <c r="AO56">
        <f t="shared" si="54"/>
        <v>36.1636363636363</v>
      </c>
      <c r="AP56" s="9">
        <f t="shared" si="55"/>
        <v>1785.3159991254377</v>
      </c>
      <c r="AQ56" s="9">
        <f t="shared" si="56"/>
        <v>1721.6389058153902</v>
      </c>
      <c r="AR56" s="9">
        <f t="shared" si="57"/>
        <v>29.918914871987212</v>
      </c>
      <c r="AS56" s="9">
        <f t="shared" si="58"/>
        <v>1274.2248124068706</v>
      </c>
      <c r="AT56" s="9">
        <f t="shared" si="59"/>
        <v>-383.7370000984722</v>
      </c>
      <c r="AU56" s="9">
        <f t="shared" si="60"/>
        <v>26.993332510084656</v>
      </c>
      <c r="AV56" s="9">
        <f t="shared" si="61"/>
        <v>9.099922804140572</v>
      </c>
      <c r="AW56" s="9">
        <f t="shared" si="62"/>
        <v>738.2506217829794</v>
      </c>
      <c r="AX56">
        <f t="shared" si="24"/>
        <v>31.909090909090835</v>
      </c>
      <c r="AY56">
        <f t="shared" si="37"/>
        <v>35.09999999999992</v>
      </c>
      <c r="AZ56">
        <f t="shared" si="38"/>
        <v>28.718181818181755</v>
      </c>
      <c r="BA56">
        <f t="shared" si="39"/>
        <v>2.6476404589737133</v>
      </c>
      <c r="BB56">
        <f t="shared" si="40"/>
        <v>28.624165875635477</v>
      </c>
      <c r="BC56">
        <f t="shared" si="41"/>
        <v>20.299429524448342</v>
      </c>
      <c r="BD56">
        <f t="shared" si="42"/>
        <v>3869.7673262972285</v>
      </c>
      <c r="BE56">
        <f t="shared" si="43"/>
        <v>2590.9781717114106</v>
      </c>
      <c r="BF56">
        <f t="shared" si="44"/>
        <v>593.3653179209904</v>
      </c>
      <c r="BG56">
        <f t="shared" si="45"/>
        <v>235.07752420847982</v>
      </c>
      <c r="BH56">
        <f t="shared" si="46"/>
        <v>920.5013608733072</v>
      </c>
    </row>
    <row r="57" spans="2:60" ht="12.75">
      <c r="B57">
        <f t="shared" si="12"/>
        <v>58.454545454545716</v>
      </c>
      <c r="C57" s="4">
        <f t="shared" si="25"/>
        <v>64.3000000000003</v>
      </c>
      <c r="D57">
        <f t="shared" si="26"/>
        <v>52.60909090909115</v>
      </c>
      <c r="E57">
        <f t="shared" si="27"/>
        <v>53.93968854192651</v>
      </c>
      <c r="F57">
        <f t="shared" si="28"/>
        <v>39.27742922189559</v>
      </c>
      <c r="G57">
        <f t="shared" si="29"/>
        <v>4267.628971357641</v>
      </c>
      <c r="H57">
        <f t="shared" si="30"/>
        <v>3389.2602331199973</v>
      </c>
      <c r="I57">
        <f t="shared" si="31"/>
        <v>878.3687382376434</v>
      </c>
      <c r="J57">
        <v>68.18181818181797</v>
      </c>
      <c r="K57">
        <v>74.99999999999977</v>
      </c>
      <c r="L57">
        <v>61.363636363636175</v>
      </c>
      <c r="M57">
        <v>66.33249580710773</v>
      </c>
      <c r="N57">
        <v>50.40333191137836</v>
      </c>
      <c r="O57">
        <v>5052.676791161463</v>
      </c>
      <c r="P57">
        <v>4049.609535551991</v>
      </c>
      <c r="Q57">
        <v>1003.0672556094723</v>
      </c>
      <c r="R57">
        <v>27.728877944768445</v>
      </c>
      <c r="S57">
        <v>197.91191207164593</v>
      </c>
      <c r="T57" s="3">
        <v>805.1553435378264</v>
      </c>
      <c r="AD57">
        <f t="shared" si="15"/>
        <v>26.909090909090835</v>
      </c>
      <c r="AE57">
        <f t="shared" si="63"/>
        <v>29.599999999999923</v>
      </c>
      <c r="AF57">
        <f t="shared" si="16"/>
        <v>24.218181818181755</v>
      </c>
      <c r="AG57">
        <f t="shared" si="64"/>
        <v>909.929857642717</v>
      </c>
      <c r="AH57">
        <f t="shared" si="65"/>
        <v>21.52888459897297</v>
      </c>
      <c r="AI57">
        <f t="shared" si="66"/>
        <v>13.185340445146242</v>
      </c>
      <c r="AJ57">
        <f t="shared" si="67"/>
        <v>276.2193186324855</v>
      </c>
      <c r="AK57">
        <f t="shared" si="68"/>
        <v>69.82231481438356</v>
      </c>
      <c r="AL57">
        <f t="shared" si="69"/>
        <v>703.5328538246151</v>
      </c>
      <c r="AM57">
        <f t="shared" si="23"/>
        <v>40.090909090909015</v>
      </c>
      <c r="AN57">
        <f t="shared" si="53"/>
        <v>44.09999999999992</v>
      </c>
      <c r="AO57">
        <f t="shared" si="54"/>
        <v>36.081818181818115</v>
      </c>
      <c r="AP57" s="9">
        <f t="shared" si="55"/>
        <v>1782.9758128203173</v>
      </c>
      <c r="AQ57" s="9">
        <f t="shared" si="56"/>
        <v>1725.4092776816092</v>
      </c>
      <c r="AR57" s="9">
        <f t="shared" si="57"/>
        <v>29.81996772938697</v>
      </c>
      <c r="AS57" s="9">
        <f t="shared" si="58"/>
        <v>1266.4601253442643</v>
      </c>
      <c r="AT57" s="9">
        <f t="shared" si="59"/>
        <v>-401.3826171986368</v>
      </c>
      <c r="AU57" s="9">
        <f t="shared" si="60"/>
        <v>26.829275055431392</v>
      </c>
      <c r="AV57" s="9">
        <f t="shared" si="61"/>
        <v>8.769127853200693</v>
      </c>
      <c r="AW57" s="9">
        <f t="shared" si="62"/>
        <v>740.0286733694232</v>
      </c>
      <c r="AX57">
        <f t="shared" si="24"/>
        <v>33.36363636363637</v>
      </c>
      <c r="AY57">
        <v>36.7</v>
      </c>
      <c r="AZ57">
        <f t="shared" si="38"/>
        <v>30.027272727272727</v>
      </c>
      <c r="BA57">
        <f aca="true" t="shared" si="70" ref="BA57:BA67">SQRT(AY57^2-35^2)</f>
        <v>11.04038042822801</v>
      </c>
      <c r="BB57">
        <f aca="true" t="shared" si="71" ref="BB57:BB67">SQRT(AY57^2-20.31421^2)</f>
        <v>30.565059660924927</v>
      </c>
      <c r="BC57">
        <f aca="true" t="shared" si="72" ref="BC57:BC67">SQRT(AZ57^2-20.31421^2)</f>
        <v>22.112665590423887</v>
      </c>
      <c r="BD57">
        <f aca="true" t="shared" si="73" ref="BD57:BD67">2*ASIN(35/AY57)*AY57^2+70*BA57</f>
        <v>4181.093467366654</v>
      </c>
      <c r="BE57">
        <f aca="true" t="shared" si="74" ref="BE57:BE67">2*ASIN(1)*AZ57^2</f>
        <v>2832.5765129312235</v>
      </c>
      <c r="BF57">
        <f aca="true" t="shared" si="75" ref="BF57:BF67">ASIN(BB57/AY57)*AY57^2-BB57*20.31421</f>
        <v>704.7184046010232</v>
      </c>
      <c r="BG57">
        <f aca="true" t="shared" si="76" ref="BG57:BG67">ASIN(BC57/AZ57)*AZ57^2-BC57*20.31421</f>
        <v>297.1399073254364</v>
      </c>
      <c r="BH57">
        <f aca="true" t="shared" si="77" ref="BH57:BH67">BD57-BF57-BE57+BG57</f>
        <v>940.9384571598438</v>
      </c>
    </row>
    <row r="58" spans="2:60" ht="12.75">
      <c r="B58">
        <f t="shared" si="12"/>
        <v>58.36363636363663</v>
      </c>
      <c r="C58" s="4">
        <f t="shared" si="25"/>
        <v>64.2000000000003</v>
      </c>
      <c r="D58">
        <f t="shared" si="26"/>
        <v>52.52727272727297</v>
      </c>
      <c r="E58">
        <f t="shared" si="27"/>
        <v>53.820442212973674</v>
      </c>
      <c r="F58">
        <f t="shared" si="28"/>
        <v>39.16777221345778</v>
      </c>
      <c r="G58">
        <f t="shared" si="29"/>
        <v>4260.226246762511</v>
      </c>
      <c r="H58">
        <f t="shared" si="30"/>
        <v>3382.993040934436</v>
      </c>
      <c r="I58">
        <f t="shared" si="31"/>
        <v>877.2332058280754</v>
      </c>
      <c r="J58">
        <v>68.27272727272705</v>
      </c>
      <c r="K58">
        <v>75.09999999999977</v>
      </c>
      <c r="L58">
        <v>61.44545454545436</v>
      </c>
      <c r="M58">
        <v>66.44554161115676</v>
      </c>
      <c r="N58">
        <v>50.502909661696705</v>
      </c>
      <c r="O58">
        <v>5059.959142380432</v>
      </c>
      <c r="P58">
        <v>4055.7035989749547</v>
      </c>
      <c r="Q58">
        <v>1004.2555434054775</v>
      </c>
      <c r="R58">
        <v>27.998226230885866</v>
      </c>
      <c r="S58">
        <v>203.62134872051843</v>
      </c>
      <c r="T58" s="3">
        <v>800.6341946849591</v>
      </c>
      <c r="AD58">
        <f t="shared" si="15"/>
        <v>26.818181818181746</v>
      </c>
      <c r="AE58">
        <f t="shared" si="63"/>
        <v>29.499999999999922</v>
      </c>
      <c r="AF58">
        <f t="shared" si="16"/>
        <v>24.136363636363573</v>
      </c>
      <c r="AG58">
        <f t="shared" si="64"/>
        <v>903.7920683591744</v>
      </c>
      <c r="AH58">
        <f t="shared" si="65"/>
        <v>21.391186785120066</v>
      </c>
      <c r="AI58">
        <f t="shared" si="66"/>
        <v>13.03445133723218</v>
      </c>
      <c r="AJ58">
        <f t="shared" si="67"/>
        <v>271.41554596081994</v>
      </c>
      <c r="AK58">
        <f t="shared" si="68"/>
        <v>67.554942023857</v>
      </c>
      <c r="AL58">
        <f t="shared" si="69"/>
        <v>699.9314644222115</v>
      </c>
      <c r="AM58">
        <f t="shared" si="23"/>
        <v>39.99999999999993</v>
      </c>
      <c r="AN58">
        <f t="shared" si="53"/>
        <v>43.99999999999992</v>
      </c>
      <c r="AO58">
        <f t="shared" si="54"/>
        <v>35.999999999999936</v>
      </c>
      <c r="AP58" s="9">
        <f t="shared" si="55"/>
        <v>1780.650073381207</v>
      </c>
      <c r="AQ58" s="9">
        <f t="shared" si="56"/>
        <v>1729.5703469699272</v>
      </c>
      <c r="AR58" s="9">
        <f t="shared" si="57"/>
        <v>29.720916407067524</v>
      </c>
      <c r="AS58" s="9">
        <f t="shared" si="58"/>
        <v>1258.7154665403068</v>
      </c>
      <c r="AT58" s="9">
        <f t="shared" si="59"/>
        <v>-419.7751540183406</v>
      </c>
      <c r="AU58" s="9">
        <f t="shared" si="60"/>
        <v>26.664583251946638</v>
      </c>
      <c r="AV58" s="9">
        <f t="shared" si="61"/>
        <v>8.426149773176089</v>
      </c>
      <c r="AW58" s="9">
        <f t="shared" si="62"/>
        <v>741.8925383918504</v>
      </c>
      <c r="AX58">
        <f t="shared" si="24"/>
        <v>33.35454545454546</v>
      </c>
      <c r="AY58">
        <f>AY57-0.01</f>
        <v>36.690000000000005</v>
      </c>
      <c r="AZ58">
        <f t="shared" si="38"/>
        <v>30.019090909090913</v>
      </c>
      <c r="BA58">
        <f t="shared" si="70"/>
        <v>11.007093167589725</v>
      </c>
      <c r="BB58">
        <f t="shared" si="71"/>
        <v>30.553051763709306</v>
      </c>
      <c r="BC58">
        <f t="shared" si="72"/>
        <v>22.10155404228772</v>
      </c>
      <c r="BD58">
        <f t="shared" si="73"/>
        <v>4179.235719673665</v>
      </c>
      <c r="BE58">
        <f t="shared" si="74"/>
        <v>2831.0330848095214</v>
      </c>
      <c r="BF58">
        <f t="shared" si="75"/>
        <v>703.9961588901017</v>
      </c>
      <c r="BG58">
        <f t="shared" si="76"/>
        <v>296.733298768713</v>
      </c>
      <c r="BH58">
        <f t="shared" si="77"/>
        <v>940.9397747427549</v>
      </c>
    </row>
    <row r="59" spans="2:60" ht="12.75">
      <c r="B59">
        <f t="shared" si="12"/>
        <v>58.27272727272755</v>
      </c>
      <c r="C59" s="4">
        <f t="shared" si="25"/>
        <v>64.1000000000003</v>
      </c>
      <c r="D59">
        <f t="shared" si="26"/>
        <v>52.4454545454548</v>
      </c>
      <c r="E59">
        <f t="shared" si="27"/>
        <v>53.70111730681252</v>
      </c>
      <c r="F59">
        <f t="shared" si="28"/>
        <v>39.05797873007979</v>
      </c>
      <c r="G59">
        <f t="shared" si="29"/>
        <v>4252.822047820726</v>
      </c>
      <c r="H59">
        <f t="shared" si="30"/>
        <v>3376.7236486367224</v>
      </c>
      <c r="I59">
        <f t="shared" si="31"/>
        <v>876.0983991840035</v>
      </c>
      <c r="J59">
        <v>68.36363636363615</v>
      </c>
      <c r="K59">
        <v>75.19999999999976</v>
      </c>
      <c r="L59">
        <v>61.52727272727254</v>
      </c>
      <c r="M59">
        <v>66.55854565718789</v>
      </c>
      <c r="N59">
        <v>50.602423748830205</v>
      </c>
      <c r="O59">
        <v>5067.240654967472</v>
      </c>
      <c r="P59">
        <v>4061.796497640853</v>
      </c>
      <c r="Q59">
        <v>1005.4441573266195</v>
      </c>
      <c r="R59">
        <v>28.26536170077901</v>
      </c>
      <c r="S59">
        <v>209.38820588232306</v>
      </c>
      <c r="T59" s="3">
        <v>796.0559514442964</v>
      </c>
      <c r="AD59">
        <f t="shared" si="15"/>
        <v>26.727272727272652</v>
      </c>
      <c r="AE59">
        <f t="shared" si="63"/>
        <v>29.39999999999992</v>
      </c>
      <c r="AF59">
        <f t="shared" si="16"/>
        <v>24.05454545454539</v>
      </c>
      <c r="AG59">
        <f t="shared" si="64"/>
        <v>897.6750499361515</v>
      </c>
      <c r="AH59">
        <f t="shared" si="65"/>
        <v>21.253067356875697</v>
      </c>
      <c r="AI59">
        <f t="shared" si="66"/>
        <v>12.882314586311358</v>
      </c>
      <c r="AJ59">
        <f t="shared" si="67"/>
        <v>266.64699078139427</v>
      </c>
      <c r="AK59">
        <f t="shared" si="68"/>
        <v>65.31607346129698</v>
      </c>
      <c r="AL59">
        <f t="shared" si="69"/>
        <v>696.3441326160541</v>
      </c>
      <c r="AM59">
        <f t="shared" si="23"/>
        <v>39.909090909090835</v>
      </c>
      <c r="AN59">
        <f t="shared" si="53"/>
        <v>43.89999999999992</v>
      </c>
      <c r="AO59">
        <f t="shared" si="54"/>
        <v>35.91818181818175</v>
      </c>
      <c r="AP59" s="9">
        <f t="shared" si="55"/>
        <v>1778.3390930246173</v>
      </c>
      <c r="AQ59" s="9">
        <f t="shared" si="56"/>
        <v>1734.1744244374968</v>
      </c>
      <c r="AR59" s="9">
        <f t="shared" si="57"/>
        <v>29.62175985993847</v>
      </c>
      <c r="AS59" s="9">
        <f t="shared" si="58"/>
        <v>1250.9908244217147</v>
      </c>
      <c r="AT59" s="9">
        <f t="shared" si="59"/>
        <v>-439.0189314286615</v>
      </c>
      <c r="AU59" s="9">
        <f t="shared" si="60"/>
        <v>26.499245272271303</v>
      </c>
      <c r="AV59" s="9">
        <f t="shared" si="61"/>
        <v>8.06943524194612</v>
      </c>
      <c r="AW59" s="9">
        <f t="shared" si="62"/>
        <v>743.8462358002449</v>
      </c>
      <c r="AX59">
        <f t="shared" si="24"/>
        <v>33.34545454545455</v>
      </c>
      <c r="AY59" s="7">
        <f aca="true" t="shared" si="78" ref="AY59:AY67">AY58-0.01</f>
        <v>36.68000000000001</v>
      </c>
      <c r="AZ59" s="7">
        <f t="shared" si="38"/>
        <v>30.010909090909095</v>
      </c>
      <c r="BA59" s="7">
        <f t="shared" si="70"/>
        <v>10.973714047668665</v>
      </c>
      <c r="BB59" s="7">
        <f t="shared" si="71"/>
        <v>30.54104241960154</v>
      </c>
      <c r="BC59" s="7">
        <f t="shared" si="72"/>
        <v>22.09043993538178</v>
      </c>
      <c r="BD59" s="7">
        <f t="shared" si="73"/>
        <v>4177.377206511242</v>
      </c>
      <c r="BE59" s="7">
        <f t="shared" si="74"/>
        <v>2829.4900772977444</v>
      </c>
      <c r="BF59" s="7">
        <f t="shared" si="75"/>
        <v>703.2742429617099</v>
      </c>
      <c r="BG59" s="7">
        <f t="shared" si="76"/>
        <v>296.32692405997267</v>
      </c>
      <c r="BH59" s="7">
        <f t="shared" si="77"/>
        <v>940.9398103117599</v>
      </c>
    </row>
    <row r="60" spans="2:60" ht="12.75">
      <c r="B60">
        <f t="shared" si="12"/>
        <v>58.181818181818464</v>
      </c>
      <c r="C60" s="4">
        <f t="shared" si="25"/>
        <v>64.00000000000031</v>
      </c>
      <c r="D60">
        <f t="shared" si="26"/>
        <v>52.36363636363662</v>
      </c>
      <c r="E60">
        <f t="shared" si="27"/>
        <v>53.58171329847563</v>
      </c>
      <c r="F60">
        <f t="shared" si="28"/>
        <v>38.948047617604246</v>
      </c>
      <c r="G60">
        <f t="shared" si="29"/>
        <v>4245.41636592937</v>
      </c>
      <c r="H60">
        <f t="shared" si="30"/>
        <v>3370.452041271917</v>
      </c>
      <c r="I60">
        <f t="shared" si="31"/>
        <v>874.9643246574528</v>
      </c>
      <c r="J60">
        <v>68.45454545454523</v>
      </c>
      <c r="K60">
        <v>75.29999999999976</v>
      </c>
      <c r="L60">
        <v>61.6090909090907</v>
      </c>
      <c r="M60">
        <v>66.6715081575328</v>
      </c>
      <c r="N60">
        <v>50.70187454763978</v>
      </c>
      <c r="O60">
        <v>5074.521332802324</v>
      </c>
      <c r="P60">
        <v>4067.888237462258</v>
      </c>
      <c r="Q60">
        <v>1006.6330953400657</v>
      </c>
      <c r="R60">
        <v>28.5303465116683</v>
      </c>
      <c r="S60">
        <v>215.2120789770006</v>
      </c>
      <c r="T60" s="3">
        <v>791.4210163630651</v>
      </c>
      <c r="AD60">
        <f t="shared" si="15"/>
        <v>26.636363636363562</v>
      </c>
      <c r="AE60">
        <f t="shared" si="63"/>
        <v>29.29999999999992</v>
      </c>
      <c r="AF60">
        <f t="shared" si="16"/>
        <v>23.972727272727205</v>
      </c>
      <c r="AG60">
        <f t="shared" si="64"/>
        <v>891.5788023736486</v>
      </c>
      <c r="AH60">
        <f t="shared" si="65"/>
        <v>21.11451804034123</v>
      </c>
      <c r="AI60">
        <f t="shared" si="66"/>
        <v>12.728885456647756</v>
      </c>
      <c r="AJ60">
        <f t="shared" si="67"/>
        <v>261.913711828087</v>
      </c>
      <c r="AK60">
        <f t="shared" si="68"/>
        <v>63.1058843112458</v>
      </c>
      <c r="AL60">
        <f t="shared" si="69"/>
        <v>692.7709748568075</v>
      </c>
      <c r="AM60">
        <f t="shared" si="23"/>
        <v>39.81818181818174</v>
      </c>
      <c r="AN60">
        <f t="shared" si="53"/>
        <v>43.79999999999992</v>
      </c>
      <c r="AO60">
        <f t="shared" si="54"/>
        <v>35.836363636363565</v>
      </c>
      <c r="AP60" s="9">
        <f t="shared" si="55"/>
        <v>1776.0431938657357</v>
      </c>
      <c r="AQ60" s="9">
        <f t="shared" si="56"/>
        <v>1739.2860106252601</v>
      </c>
      <c r="AR60" s="9">
        <f t="shared" si="57"/>
        <v>29.522497027751243</v>
      </c>
      <c r="AS60" s="9">
        <f t="shared" si="58"/>
        <v>1243.2861872265644</v>
      </c>
      <c r="AT60" s="9">
        <f t="shared" si="59"/>
        <v>-459.2426401582202</v>
      </c>
      <c r="AU60" s="9">
        <f t="shared" si="60"/>
        <v>26.33324894501233</v>
      </c>
      <c r="AV60" s="9">
        <f t="shared" si="61"/>
        <v>7.697074683130006</v>
      </c>
      <c r="AW60" s="9">
        <f t="shared" si="62"/>
        <v>745.8943407519965</v>
      </c>
      <c r="AX60">
        <f t="shared" si="24"/>
        <v>33.33636363636364</v>
      </c>
      <c r="AY60">
        <f t="shared" si="78"/>
        <v>36.67000000000001</v>
      </c>
      <c r="AZ60">
        <f t="shared" si="38"/>
        <v>30.00272727272728</v>
      </c>
      <c r="BA60">
        <f t="shared" si="70"/>
        <v>10.940242227665737</v>
      </c>
      <c r="BB60">
        <f t="shared" si="71"/>
        <v>30.529031626894106</v>
      </c>
      <c r="BC60">
        <f t="shared" si="72"/>
        <v>22.079323265842035</v>
      </c>
      <c r="BD60">
        <f t="shared" si="73"/>
        <v>4175.517924357775</v>
      </c>
      <c r="BE60">
        <f t="shared" si="74"/>
        <v>2827.9474903958935</v>
      </c>
      <c r="BF60">
        <f t="shared" si="75"/>
        <v>702.5526568318817</v>
      </c>
      <c r="BG60">
        <f t="shared" si="76"/>
        <v>295.92078322757527</v>
      </c>
      <c r="BH60">
        <f t="shared" si="77"/>
        <v>940.9385603575748</v>
      </c>
    </row>
    <row r="61" spans="2:60" ht="12.75">
      <c r="B61">
        <f t="shared" si="12"/>
        <v>58.09090909090937</v>
      </c>
      <c r="C61" s="4">
        <f t="shared" si="25"/>
        <v>63.90000000000031</v>
      </c>
      <c r="D61">
        <f t="shared" si="26"/>
        <v>52.28181818181843</v>
      </c>
      <c r="E61">
        <f t="shared" si="27"/>
        <v>53.46222965795609</v>
      </c>
      <c r="F61">
        <f t="shared" si="28"/>
        <v>38.83797770735135</v>
      </c>
      <c r="G61">
        <f t="shared" si="29"/>
        <v>4238.009192414454</v>
      </c>
      <c r="H61">
        <f t="shared" si="30"/>
        <v>3364.1782037347984</v>
      </c>
      <c r="I61">
        <f t="shared" si="31"/>
        <v>873.830988679656</v>
      </c>
      <c r="J61">
        <v>68.54545454545432</v>
      </c>
      <c r="K61">
        <v>75.39999999999975</v>
      </c>
      <c r="L61">
        <v>61.69090909090889</v>
      </c>
      <c r="M61">
        <v>66.78442932300884</v>
      </c>
      <c r="N61">
        <v>50.80126242981354</v>
      </c>
      <c r="O61">
        <v>5081.801179739895</v>
      </c>
      <c r="P61">
        <v>4073.978824309156</v>
      </c>
      <c r="Q61">
        <v>1007.8223554307388</v>
      </c>
      <c r="R61">
        <v>28.793240041298983</v>
      </c>
      <c r="S61">
        <v>221.09257521442146</v>
      </c>
      <c r="T61" s="3">
        <v>786.7297802163173</v>
      </c>
      <c r="AD61">
        <f t="shared" si="15"/>
        <v>26.54545454545447</v>
      </c>
      <c r="AE61">
        <f t="shared" si="63"/>
        <v>29.199999999999918</v>
      </c>
      <c r="AF61">
        <f t="shared" si="16"/>
        <v>23.890909090909023</v>
      </c>
      <c r="AG61">
        <f t="shared" si="64"/>
        <v>885.503325671665</v>
      </c>
      <c r="AH61">
        <f t="shared" si="65"/>
        <v>20.975530316916785</v>
      </c>
      <c r="AI61">
        <f t="shared" si="66"/>
        <v>12.574116639588619</v>
      </c>
      <c r="AJ61">
        <f t="shared" si="67"/>
        <v>257.2157691970878</v>
      </c>
      <c r="AK61">
        <f t="shared" si="68"/>
        <v>60.92455672390628</v>
      </c>
      <c r="AL61">
        <f t="shared" si="69"/>
        <v>689.2121131984836</v>
      </c>
      <c r="AM61">
        <f t="shared" si="23"/>
        <v>39.72727272727265</v>
      </c>
      <c r="AN61">
        <f t="shared" si="53"/>
        <v>43.69999999999992</v>
      </c>
      <c r="AO61">
        <f t="shared" si="54"/>
        <v>35.75454545454539</v>
      </c>
      <c r="AP61" s="9">
        <f t="shared" si="55"/>
        <v>1773.7627083392704</v>
      </c>
      <c r="AQ61" s="9">
        <f t="shared" si="56"/>
        <v>1744.9861320746809</v>
      </c>
      <c r="AR61" s="9">
        <f t="shared" si="57"/>
        <v>29.42312683480551</v>
      </c>
      <c r="AS61" s="9">
        <f t="shared" si="58"/>
        <v>1235.6015430002851</v>
      </c>
      <c r="AT61" s="9">
        <f t="shared" si="59"/>
        <v>-480.60801280980627</v>
      </c>
      <c r="AU61" s="9">
        <f t="shared" si="60"/>
        <v>26.16658174083869</v>
      </c>
      <c r="AV61" s="9">
        <f t="shared" si="61"/>
        <v>7.306676444263299</v>
      </c>
      <c r="AW61" s="9">
        <f t="shared" si="62"/>
        <v>748.0421196422424</v>
      </c>
      <c r="AX61">
        <f t="shared" si="24"/>
        <v>33.327272727272735</v>
      </c>
      <c r="AY61">
        <f t="shared" si="78"/>
        <v>36.66000000000001</v>
      </c>
      <c r="AZ61">
        <f t="shared" si="38"/>
        <v>29.994545454545463</v>
      </c>
      <c r="BA61">
        <f t="shared" si="70"/>
        <v>10.906676854111003</v>
      </c>
      <c r="BB61">
        <f t="shared" si="71"/>
        <v>30.517019383876608</v>
      </c>
      <c r="BC61">
        <f t="shared" si="72"/>
        <v>22.068204029795762</v>
      </c>
      <c r="BD61">
        <f t="shared" si="73"/>
        <v>4173.657869658364</v>
      </c>
      <c r="BE61">
        <f t="shared" si="74"/>
        <v>2826.4053241039674</v>
      </c>
      <c r="BF61">
        <f t="shared" si="75"/>
        <v>701.8314005166739</v>
      </c>
      <c r="BG61">
        <f t="shared" si="76"/>
        <v>295.51487629993113</v>
      </c>
      <c r="BH61">
        <f t="shared" si="77"/>
        <v>940.9360213376535</v>
      </c>
    </row>
    <row r="62" spans="2:60" ht="12.75">
      <c r="B62">
        <f t="shared" si="12"/>
        <v>58.00000000000028</v>
      </c>
      <c r="C62" s="4">
        <f t="shared" si="25"/>
        <v>63.80000000000031</v>
      </c>
      <c r="D62">
        <f t="shared" si="26"/>
        <v>52.20000000000025</v>
      </c>
      <c r="E62">
        <f t="shared" si="27"/>
        <v>53.342665850143256</v>
      </c>
      <c r="F62">
        <f t="shared" si="28"/>
        <v>38.72776781587116</v>
      </c>
      <c r="G62">
        <f t="shared" si="29"/>
        <v>4230.600518530133</v>
      </c>
      <c r="H62">
        <f t="shared" si="30"/>
        <v>3357.902120767797</v>
      </c>
      <c r="I62">
        <f t="shared" si="31"/>
        <v>872.6983977623358</v>
      </c>
      <c r="J62">
        <v>68.6363636363634</v>
      </c>
      <c r="K62">
        <v>75.49999999999974</v>
      </c>
      <c r="L62">
        <v>61.77272727272707</v>
      </c>
      <c r="M62">
        <v>66.89730936293299</v>
      </c>
      <c r="N62">
        <v>50.90058776390228</v>
      </c>
      <c r="O62">
        <v>5089.08019961046</v>
      </c>
      <c r="P62">
        <v>4080.068264009362</v>
      </c>
      <c r="Q62">
        <v>1009.0119356010982</v>
      </c>
      <c r="R62">
        <v>29.05409905806515</v>
      </c>
      <c r="S62">
        <v>227.02931306491428</v>
      </c>
      <c r="T62" s="3">
        <v>781.982622536184</v>
      </c>
      <c r="U62" s="3"/>
      <c r="V62" s="3"/>
      <c r="AD62">
        <f t="shared" si="15"/>
        <v>26.454545454545375</v>
      </c>
      <c r="AE62">
        <f t="shared" si="63"/>
        <v>29.099999999999916</v>
      </c>
      <c r="AF62">
        <f t="shared" si="16"/>
        <v>23.80909090909084</v>
      </c>
      <c r="AG62">
        <f t="shared" si="64"/>
        <v>879.4486198302009</v>
      </c>
      <c r="AH62">
        <f t="shared" si="65"/>
        <v>20.83609541339008</v>
      </c>
      <c r="AI62">
        <f t="shared" si="66"/>
        <v>12.417958044431144</v>
      </c>
      <c r="AJ62">
        <f t="shared" si="67"/>
        <v>252.5532243908856</v>
      </c>
      <c r="AK62">
        <f t="shared" si="68"/>
        <v>58.77228023445889</v>
      </c>
      <c r="AL62">
        <f t="shared" si="69"/>
        <v>685.6676756737742</v>
      </c>
      <c r="AM62">
        <f t="shared" si="23"/>
        <v>39.636363636363555</v>
      </c>
      <c r="AN62">
        <f t="shared" si="53"/>
        <v>43.599999999999916</v>
      </c>
      <c r="AO62">
        <f t="shared" si="54"/>
        <v>35.6727272727272</v>
      </c>
      <c r="AP62" s="9">
        <f t="shared" si="55"/>
        <v>1771.4979796429843</v>
      </c>
      <c r="AQ62" s="9">
        <f t="shared" si="56"/>
        <v>1751.3788781736394</v>
      </c>
      <c r="AR62" s="9">
        <f t="shared" si="57"/>
        <v>29.323648189648488</v>
      </c>
      <c r="AS62" s="9">
        <f t="shared" si="58"/>
        <v>1227.9368795915539</v>
      </c>
      <c r="AT62" s="9">
        <f t="shared" si="59"/>
        <v>-503.3228971127405</v>
      </c>
      <c r="AU62" s="9">
        <f t="shared" si="60"/>
        <v>25.99923075785114</v>
      </c>
      <c r="AV62" s="9">
        <f t="shared" si="61"/>
        <v>6.895177378021179</v>
      </c>
      <c r="AW62" s="9">
        <f t="shared" si="62"/>
        <v>750.2957156599277</v>
      </c>
      <c r="AX62">
        <f t="shared" si="24"/>
        <v>33.31818181818183</v>
      </c>
      <c r="AY62">
        <f t="shared" si="78"/>
        <v>36.65000000000001</v>
      </c>
      <c r="AZ62">
        <f t="shared" si="38"/>
        <v>29.98636363636365</v>
      </c>
      <c r="BA62">
        <f t="shared" si="70"/>
        <v>10.873017060595508</v>
      </c>
      <c r="BB62">
        <f t="shared" si="71"/>
        <v>30.50500568883574</v>
      </c>
      <c r="BC62">
        <f t="shared" si="72"/>
        <v>22.05708222336155</v>
      </c>
      <c r="BD62">
        <f t="shared" si="73"/>
        <v>4171.797038824299</v>
      </c>
      <c r="BE62">
        <f t="shared" si="74"/>
        <v>2824.8635784219673</v>
      </c>
      <c r="BF62">
        <f t="shared" si="75"/>
        <v>701.1104740321673</v>
      </c>
      <c r="BG62">
        <f t="shared" si="76"/>
        <v>295.1092033055008</v>
      </c>
      <c r="BH62">
        <f t="shared" si="77"/>
        <v>940.9321896756658</v>
      </c>
    </row>
    <row r="63" spans="2:60" ht="12.75">
      <c r="B63">
        <f t="shared" si="12"/>
        <v>57.909090909091184</v>
      </c>
      <c r="C63" s="4">
        <f t="shared" si="25"/>
        <v>63.70000000000031</v>
      </c>
      <c r="D63">
        <f t="shared" si="26"/>
        <v>52.11818181818207</v>
      </c>
      <c r="E63">
        <f t="shared" si="27"/>
        <v>53.22302133475738</v>
      </c>
      <c r="F63">
        <f t="shared" si="28"/>
        <v>38.61741674469027</v>
      </c>
      <c r="G63">
        <f t="shared" si="29"/>
        <v>4223.190335457909</v>
      </c>
      <c r="H63">
        <f t="shared" si="30"/>
        <v>3351.623776958881</v>
      </c>
      <c r="I63">
        <f t="shared" si="31"/>
        <v>871.5665584990279</v>
      </c>
      <c r="J63">
        <v>68.72727272727248</v>
      </c>
      <c r="K63">
        <v>75.59999999999974</v>
      </c>
      <c r="L63">
        <v>61.85454545454524</v>
      </c>
      <c r="M63">
        <v>67.0101484851359</v>
      </c>
      <c r="N63">
        <v>50.99985091535467</v>
      </c>
      <c r="O63">
        <v>5096.3583962198645</v>
      </c>
      <c r="P63">
        <v>4086.156562348915</v>
      </c>
      <c r="Q63">
        <v>1010.2018338709495</v>
      </c>
      <c r="R63">
        <v>29.31297787799563</v>
      </c>
      <c r="S63">
        <v>233.0219217621011</v>
      </c>
      <c r="T63" s="3">
        <v>777.1799121088484</v>
      </c>
      <c r="U63" s="3"/>
      <c r="V63" s="3"/>
      <c r="AD63">
        <f t="shared" si="15"/>
        <v>26.363636363636285</v>
      </c>
      <c r="AE63">
        <f t="shared" si="63"/>
        <v>28.999999999999915</v>
      </c>
      <c r="AF63">
        <f t="shared" si="16"/>
        <v>23.727272727272656</v>
      </c>
      <c r="AG63">
        <f t="shared" si="64"/>
        <v>873.4146848492564</v>
      </c>
      <c r="AH63">
        <f t="shared" si="65"/>
        <v>20.69620429150947</v>
      </c>
      <c r="AI63">
        <f t="shared" si="66"/>
        <v>12.260356567012103</v>
      </c>
      <c r="AJ63">
        <f t="shared" si="67"/>
        <v>247.92614036412618</v>
      </c>
      <c r="AK63">
        <f t="shared" si="68"/>
        <v>56.649252217368456</v>
      </c>
      <c r="AL63">
        <f t="shared" si="69"/>
        <v>682.1377967024987</v>
      </c>
      <c r="AM63">
        <f t="shared" si="23"/>
        <v>39.54545454545446</v>
      </c>
      <c r="AN63">
        <f t="shared" si="53"/>
        <v>43.499999999999915</v>
      </c>
      <c r="AO63">
        <f t="shared" si="54"/>
        <v>35.590909090909015</v>
      </c>
      <c r="AP63" s="9">
        <f t="shared" si="55"/>
        <v>1769.2493622054055</v>
      </c>
      <c r="AQ63" s="9">
        <f t="shared" si="56"/>
        <v>1758.6016765974928</v>
      </c>
      <c r="AR63" s="9">
        <f t="shared" si="57"/>
        <v>29.224059984766832</v>
      </c>
      <c r="AS63" s="9">
        <f t="shared" si="58"/>
        <v>1220.2921846480847</v>
      </c>
      <c r="AT63" s="9">
        <f t="shared" si="59"/>
        <v>-527.6618063414953</v>
      </c>
      <c r="AU63" s="9">
        <f t="shared" si="60"/>
        <v>25.831182706178833</v>
      </c>
      <c r="AV63" s="9">
        <f t="shared" si="61"/>
        <v>6.458545495492765</v>
      </c>
      <c r="AW63" s="9">
        <f t="shared" si="62"/>
        <v>752.6624121071202</v>
      </c>
      <c r="AX63">
        <f t="shared" si="24"/>
        <v>33.30909090909092</v>
      </c>
      <c r="AY63">
        <f t="shared" si="78"/>
        <v>36.640000000000015</v>
      </c>
      <c r="AZ63">
        <f t="shared" si="38"/>
        <v>29.978181818181827</v>
      </c>
      <c r="BA63">
        <f t="shared" si="70"/>
        <v>10.839261967495805</v>
      </c>
      <c r="BB63">
        <f t="shared" si="71"/>
        <v>30.492990540055285</v>
      </c>
      <c r="BC63">
        <f t="shared" si="72"/>
        <v>22.04595784264924</v>
      </c>
      <c r="BD63">
        <f t="shared" si="73"/>
        <v>4169.935428232546</v>
      </c>
      <c r="BE63">
        <f t="shared" si="74"/>
        <v>2823.322253349892</v>
      </c>
      <c r="BF63">
        <f t="shared" si="75"/>
        <v>700.389877394465</v>
      </c>
      <c r="BG63">
        <f t="shared" si="76"/>
        <v>294.70376427279604</v>
      </c>
      <c r="BH63">
        <f t="shared" si="77"/>
        <v>940.927061760985</v>
      </c>
    </row>
    <row r="64" spans="2:60" ht="12.75">
      <c r="B64">
        <f t="shared" si="12"/>
        <v>57.81818181818209</v>
      </c>
      <c r="C64" s="4">
        <f t="shared" si="25"/>
        <v>63.60000000000031</v>
      </c>
      <c r="D64">
        <f t="shared" si="26"/>
        <v>52.036363636363895</v>
      </c>
      <c r="E64">
        <f t="shared" si="27"/>
        <v>53.10329556628326</v>
      </c>
      <c r="F64">
        <f t="shared" si="28"/>
        <v>38.506923280053094</v>
      </c>
      <c r="G64">
        <f t="shared" si="29"/>
        <v>4215.778634305847</v>
      </c>
      <c r="H64">
        <f t="shared" si="30"/>
        <v>3345.343156739406</v>
      </c>
      <c r="I64">
        <f t="shared" si="31"/>
        <v>870.435477566441</v>
      </c>
      <c r="J64">
        <v>68.81818181818157</v>
      </c>
      <c r="K64">
        <v>75.69999999999973</v>
      </c>
      <c r="L64">
        <v>61.93636363636342</v>
      </c>
      <c r="M64">
        <v>67.1229468959756</v>
      </c>
      <c r="N64">
        <v>51.0990522465519</v>
      </c>
      <c r="O64">
        <v>5103.635773349733</v>
      </c>
      <c r="P64">
        <v>4092.2437250724797</v>
      </c>
      <c r="Q64">
        <v>1011.3920482772537</v>
      </c>
      <c r="R64">
        <v>29.56992850981991</v>
      </c>
      <c r="S64">
        <v>239.07004083554648</v>
      </c>
      <c r="T64" s="3">
        <v>772.3220074417072</v>
      </c>
      <c r="U64" s="3"/>
      <c r="V64" s="3"/>
      <c r="AD64">
        <f t="shared" si="15"/>
        <v>26.27272727272719</v>
      </c>
      <c r="AE64">
        <f t="shared" si="63"/>
        <v>28.899999999999913</v>
      </c>
      <c r="AF64">
        <f t="shared" si="16"/>
        <v>23.645454545454474</v>
      </c>
      <c r="AG64">
        <f t="shared" si="64"/>
        <v>867.4015207288317</v>
      </c>
      <c r="AH64">
        <f t="shared" si="65"/>
        <v>20.555847637008185</v>
      </c>
      <c r="AI64">
        <f t="shared" si="66"/>
        <v>12.101255833055248</v>
      </c>
      <c r="AJ64">
        <f t="shared" si="67"/>
        <v>243.3345815714411</v>
      </c>
      <c r="AK64">
        <f t="shared" si="68"/>
        <v>54.55567837947768</v>
      </c>
      <c r="AL64">
        <f t="shared" si="69"/>
        <v>678.6226175368683</v>
      </c>
      <c r="AM64">
        <f t="shared" si="23"/>
        <v>39.454545454545375</v>
      </c>
      <c r="AN64">
        <f aca="true" t="shared" si="79" ref="AN64:AN70">AN63-0.1</f>
        <v>43.39999999999991</v>
      </c>
      <c r="AO64">
        <f t="shared" si="54"/>
        <v>35.50909090909084</v>
      </c>
      <c r="AP64" s="9">
        <f aca="true" t="shared" si="80" ref="AP64:AQ70">ASIN(35/AN64)*AN64^2</f>
        <v>1767.017222179327</v>
      </c>
      <c r="AQ64" s="9">
        <f t="shared" si="80"/>
        <v>1766.8423022502</v>
      </c>
      <c r="AR64" s="9">
        <f aca="true" t="shared" si="81" ref="AR64:AR70">SQRT(AO64^2-20.31421^2)</f>
        <v>29.124361096270892</v>
      </c>
      <c r="AS64" s="9">
        <f aca="true" t="shared" si="82" ref="AS64:AS70">ASIN(AR64/AO64)*AO64^2</f>
        <v>1212.6674456123021</v>
      </c>
      <c r="AT64" s="9">
        <f aca="true" t="shared" si="83" ref="AT64:AT70">AP64-2*AQ64+AS64</f>
        <v>-553.9999367087707</v>
      </c>
      <c r="AU64" s="9">
        <f aca="true" t="shared" si="84" ref="AU64:AV70">+SQRT(AN64^2-35^2)</f>
        <v>25.662423891752557</v>
      </c>
      <c r="AV64" s="9">
        <f t="shared" si="84"/>
        <v>5.991288441568929</v>
      </c>
      <c r="AW64" s="9">
        <f aca="true" t="shared" si="85" ref="AW64:AW70">AT64+70*(20.31421-AV64)+35*AU64-20.31421*AR64</f>
        <v>755.1510211672667</v>
      </c>
      <c r="AX64">
        <f t="shared" si="24"/>
        <v>33.30000000000001</v>
      </c>
      <c r="AY64">
        <f t="shared" si="78"/>
        <v>36.63000000000002</v>
      </c>
      <c r="AZ64">
        <f t="shared" si="38"/>
        <v>29.970000000000013</v>
      </c>
      <c r="BA64">
        <f t="shared" si="70"/>
        <v>10.805410681690965</v>
      </c>
      <c r="BB64">
        <f t="shared" si="71"/>
        <v>30.480973935816113</v>
      </c>
      <c r="BC64">
        <f t="shared" si="72"/>
        <v>22.034830883759938</v>
      </c>
      <c r="BD64">
        <f t="shared" si="73"/>
        <v>4168.073034225226</v>
      </c>
      <c r="BE64">
        <f t="shared" si="74"/>
        <v>2821.7813488877428</v>
      </c>
      <c r="BF64">
        <f t="shared" si="75"/>
        <v>699.6696106196945</v>
      </c>
      <c r="BG64">
        <f t="shared" si="76"/>
        <v>294.29855923038014</v>
      </c>
      <c r="BH64">
        <f t="shared" si="77"/>
        <v>940.9206339481691</v>
      </c>
    </row>
    <row r="65" spans="2:60" ht="12.75">
      <c r="B65">
        <f t="shared" si="12"/>
        <v>57.727272727273004</v>
      </c>
      <c r="C65" s="4">
        <f t="shared" si="25"/>
        <v>63.500000000000306</v>
      </c>
      <c r="D65">
        <f t="shared" si="26"/>
        <v>51.9545454545457</v>
      </c>
      <c r="E65">
        <f t="shared" si="27"/>
        <v>52.98348799390277</v>
      </c>
      <c r="F65">
        <f t="shared" si="28"/>
        <v>38.39628619265743</v>
      </c>
      <c r="G65">
        <f t="shared" si="29"/>
        <v>4208.365406107752</v>
      </c>
      <c r="H65">
        <f t="shared" si="30"/>
        <v>3339.060244381929</v>
      </c>
      <c r="I65">
        <f t="shared" si="31"/>
        <v>869.3051617258234</v>
      </c>
      <c r="J65">
        <v>68.90909090909065</v>
      </c>
      <c r="K65">
        <v>75.79999999999973</v>
      </c>
      <c r="L65">
        <v>62.018181818181596</v>
      </c>
      <c r="M65">
        <v>67.23570480035112</v>
      </c>
      <c r="N65">
        <v>51.19819211684168</v>
      </c>
      <c r="O65">
        <v>5110.912334757662</v>
      </c>
      <c r="P65">
        <v>4098.3297578837355</v>
      </c>
      <c r="Q65">
        <v>1012.5825768739269</v>
      </c>
      <c r="R65">
        <v>29.825000789201315</v>
      </c>
      <c r="S65">
        <v>245.17331967097334</v>
      </c>
      <c r="T65" s="3">
        <v>767.4092572029535</v>
      </c>
      <c r="U65" s="3"/>
      <c r="V65" s="3"/>
      <c r="AD65">
        <f t="shared" si="15"/>
        <v>26.181818181818098</v>
      </c>
      <c r="AE65">
        <f t="shared" si="63"/>
        <v>28.799999999999912</v>
      </c>
      <c r="AF65">
        <f t="shared" si="16"/>
        <v>23.56363636363629</v>
      </c>
      <c r="AG65">
        <f t="shared" si="64"/>
        <v>861.4091274689263</v>
      </c>
      <c r="AH65">
        <f t="shared" si="65"/>
        <v>20.415015848044177</v>
      </c>
      <c r="AI65">
        <f t="shared" si="66"/>
        <v>11.940595912833773</v>
      </c>
      <c r="AJ65">
        <f t="shared" si="67"/>
        <v>238.7786140173502</v>
      </c>
      <c r="AK65">
        <f t="shared" si="68"/>
        <v>52.4917732962019</v>
      </c>
      <c r="AL65">
        <f t="shared" si="69"/>
        <v>675.1222867477779</v>
      </c>
      <c r="AM65">
        <f t="shared" si="23"/>
        <v>39.36363636363628</v>
      </c>
      <c r="AN65">
        <f t="shared" si="79"/>
        <v>43.29999999999991</v>
      </c>
      <c r="AO65">
        <f t="shared" si="54"/>
        <v>35.42727272727265</v>
      </c>
      <c r="AP65" s="9">
        <f t="shared" si="80"/>
        <v>1764.80193796283</v>
      </c>
      <c r="AQ65" s="9">
        <f t="shared" si="80"/>
        <v>1776.368940598522</v>
      </c>
      <c r="AR65" s="9">
        <f t="shared" si="81"/>
        <v>29.02455038357109</v>
      </c>
      <c r="AS65" s="9">
        <f t="shared" si="82"/>
        <v>1205.0626497168969</v>
      </c>
      <c r="AT65" s="9">
        <f t="shared" si="83"/>
        <v>-582.873293517317</v>
      </c>
      <c r="AU65" s="9">
        <f t="shared" si="84"/>
        <v>25.4929401992001</v>
      </c>
      <c r="AV65" s="9">
        <f t="shared" si="84"/>
        <v>5.485585920624757</v>
      </c>
      <c r="AW65" s="9">
        <f t="shared" si="85"/>
        <v>757.7724873635095</v>
      </c>
      <c r="AX65">
        <f t="shared" si="24"/>
        <v>33.2909090909091</v>
      </c>
      <c r="AY65">
        <f t="shared" si="78"/>
        <v>36.62000000000002</v>
      </c>
      <c r="AZ65">
        <f t="shared" si="38"/>
        <v>29.961818181818195</v>
      </c>
      <c r="BA65">
        <f t="shared" si="70"/>
        <v>10.771462296271634</v>
      </c>
      <c r="BB65">
        <f t="shared" si="71"/>
        <v>30.46895587439618</v>
      </c>
      <c r="BC65">
        <f t="shared" si="72"/>
        <v>22.023701342785944</v>
      </c>
      <c r="BD65">
        <f t="shared" si="73"/>
        <v>4166.209853109064</v>
      </c>
      <c r="BE65">
        <f t="shared" si="74"/>
        <v>2820.2408650355187</v>
      </c>
      <c r="BF65">
        <f t="shared" si="75"/>
        <v>698.9496737240063</v>
      </c>
      <c r="BG65">
        <f t="shared" si="76"/>
        <v>293.8935882068663</v>
      </c>
      <c r="BH65">
        <f t="shared" si="77"/>
        <v>940.9129025564057</v>
      </c>
    </row>
    <row r="66" spans="2:60" ht="12.75">
      <c r="B66">
        <f t="shared" si="12"/>
        <v>57.63636363636391</v>
      </c>
      <c r="C66" s="4">
        <f t="shared" si="25"/>
        <v>63.400000000000304</v>
      </c>
      <c r="D66">
        <f t="shared" si="26"/>
        <v>51.87272727272752</v>
      </c>
      <c r="E66">
        <f t="shared" si="27"/>
        <v>52.86359806142634</v>
      </c>
      <c r="F66">
        <f t="shared" si="28"/>
        <v>38.28550423738428</v>
      </c>
      <c r="G66">
        <f t="shared" si="29"/>
        <v>4200.950641822354</v>
      </c>
      <c r="H66">
        <f t="shared" si="30"/>
        <v>3332.7750239979887</v>
      </c>
      <c r="I66">
        <f t="shared" si="31"/>
        <v>868.175617824365</v>
      </c>
      <c r="J66">
        <v>68.99999999999974</v>
      </c>
      <c r="K66">
        <v>75.89999999999972</v>
      </c>
      <c r="L66">
        <v>62.099999999999774</v>
      </c>
      <c r="M66">
        <v>67.34842240171596</v>
      </c>
      <c r="N66">
        <v>51.29727088257203</v>
      </c>
      <c r="O66">
        <v>5118.188084177416</v>
      </c>
      <c r="P66">
        <v>4104.414666445764</v>
      </c>
      <c r="Q66">
        <v>1013.7734177316524</v>
      </c>
      <c r="R66">
        <v>30.078242503109422</v>
      </c>
      <c r="S66">
        <v>251.33141709600068</v>
      </c>
      <c r="T66" s="3">
        <v>762.4420006356518</v>
      </c>
      <c r="U66" s="3"/>
      <c r="V66" s="3"/>
      <c r="AD66">
        <f t="shared" si="15"/>
        <v>26.09090909090901</v>
      </c>
      <c r="AE66">
        <f t="shared" si="63"/>
        <v>28.69999999999991</v>
      </c>
      <c r="AF66">
        <f t="shared" si="16"/>
        <v>23.48181818181811</v>
      </c>
      <c r="AG66">
        <f t="shared" si="64"/>
        <v>855.4375050695406</v>
      </c>
      <c r="AH66">
        <f t="shared" si="65"/>
        <v>20.273699023017354</v>
      </c>
      <c r="AI66">
        <f t="shared" si="66"/>
        <v>11.778313003136889</v>
      </c>
      <c r="AJ66">
        <f t="shared" si="67"/>
        <v>234.25830530835873</v>
      </c>
      <c r="AK66">
        <f t="shared" si="68"/>
        <v>50.45776099573965</v>
      </c>
      <c r="AL66">
        <f t="shared" si="69"/>
        <v>671.6369607569216</v>
      </c>
      <c r="AM66">
        <f t="shared" si="23"/>
        <v>39.27272727272719</v>
      </c>
      <c r="AN66">
        <f t="shared" si="79"/>
        <v>43.19999999999991</v>
      </c>
      <c r="AO66">
        <f t="shared" si="54"/>
        <v>35.34545454545447</v>
      </c>
      <c r="AP66" s="9">
        <f t="shared" si="80"/>
        <v>1762.6039007497043</v>
      </c>
      <c r="AQ66" s="9">
        <f t="shared" si="80"/>
        <v>1787.5881138726802</v>
      </c>
      <c r="AR66" s="9">
        <f t="shared" si="81"/>
        <v>28.924626689046278</v>
      </c>
      <c r="AS66" s="9">
        <f t="shared" si="82"/>
        <v>1197.4777839802703</v>
      </c>
      <c r="AT66" s="9">
        <f t="shared" si="83"/>
        <v>-615.0945430153859</v>
      </c>
      <c r="AU66" s="9">
        <f t="shared" si="84"/>
        <v>25.322717073805336</v>
      </c>
      <c r="AV66" s="9">
        <f t="shared" si="84"/>
        <v>4.929620373293278</v>
      </c>
      <c r="AW66" s="9">
        <f t="shared" si="85"/>
        <v>760.5408877043807</v>
      </c>
      <c r="AX66">
        <f t="shared" si="24"/>
        <v>33.281818181818196</v>
      </c>
      <c r="AY66">
        <f t="shared" si="78"/>
        <v>36.61000000000002</v>
      </c>
      <c r="AZ66">
        <f t="shared" si="38"/>
        <v>29.95363636363638</v>
      </c>
      <c r="BA66">
        <f t="shared" si="70"/>
        <v>10.737415890241072</v>
      </c>
      <c r="BB66">
        <f t="shared" si="71"/>
        <v>30.456936354070503</v>
      </c>
      <c r="BC66">
        <f t="shared" si="72"/>
        <v>22.012569215810764</v>
      </c>
      <c r="BD66">
        <f t="shared" si="73"/>
        <v>4164.345881154842</v>
      </c>
      <c r="BE66">
        <f t="shared" si="74"/>
        <v>2818.7008017932208</v>
      </c>
      <c r="BF66">
        <f t="shared" si="75"/>
        <v>698.2300667235745</v>
      </c>
      <c r="BG66">
        <f t="shared" si="76"/>
        <v>293.4888512309199</v>
      </c>
      <c r="BH66">
        <f t="shared" si="77"/>
        <v>940.9038638689663</v>
      </c>
    </row>
    <row r="67" spans="2:60" ht="12.75">
      <c r="B67">
        <f t="shared" si="12"/>
        <v>57.54545454545482</v>
      </c>
      <c r="C67" s="4">
        <f t="shared" si="25"/>
        <v>63.3000000000003</v>
      </c>
      <c r="D67">
        <f t="shared" si="26"/>
        <v>51.790909090909345</v>
      </c>
      <c r="E67">
        <f t="shared" si="27"/>
        <v>52.743625207223275</v>
      </c>
      <c r="F67">
        <f t="shared" si="28"/>
        <v>38.17457615302148</v>
      </c>
      <c r="G67">
        <f t="shared" si="29"/>
        <v>4193.5343323324705</v>
      </c>
      <c r="H67">
        <f t="shared" si="30"/>
        <v>3326.4874795358264</v>
      </c>
      <c r="I67">
        <f t="shared" si="31"/>
        <v>867.0468527966441</v>
      </c>
      <c r="J67">
        <v>69.09090909090882</v>
      </c>
      <c r="K67">
        <v>75.99999999999972</v>
      </c>
      <c r="L67">
        <v>62.18181818181795</v>
      </c>
      <c r="M67">
        <v>67.4610999020914</v>
      </c>
      <c r="N67">
        <v>51.39628889712433</v>
      </c>
      <c r="O67">
        <v>5125.463025319134</v>
      </c>
      <c r="P67">
        <v>4110.498456381429</v>
      </c>
      <c r="Q67">
        <v>1014.9645689377057</v>
      </c>
      <c r="R67">
        <v>30.329699505202107</v>
      </c>
      <c r="S67">
        <v>257.5440009895269</v>
      </c>
      <c r="T67" s="3">
        <v>757.4205679481788</v>
      </c>
      <c r="U67" s="3"/>
      <c r="V67" s="3"/>
      <c r="AD67">
        <f t="shared" si="15"/>
        <v>25.999999999999915</v>
      </c>
      <c r="AE67">
        <f aca="true" t="shared" si="86" ref="AE67:AE104">AE66-0.1</f>
        <v>28.59999999999991</v>
      </c>
      <c r="AF67">
        <f t="shared" si="16"/>
        <v>23.399999999999924</v>
      </c>
      <c r="AG67">
        <f aca="true" t="shared" si="87" ref="AG67:AG104">2*ASIN(1)*(AE67^2-AF67^2)</f>
        <v>849.486653530675</v>
      </c>
      <c r="AH67">
        <f aca="true" t="shared" si="88" ref="AH67:AH104">SQRT(AE67^2-20.31421^2)</f>
        <v>20.13188694772288</v>
      </c>
      <c r="AI67">
        <f aca="true" t="shared" si="89" ref="AI67:AI104">SQRT(AF67^2-20.31421^2)</f>
        <v>11.61433907184978</v>
      </c>
      <c r="AJ67">
        <f aca="true" t="shared" si="90" ref="AJ67:AJ104">ASIN(AH67/AE67)*AE67^2-20.31421*AH67</f>
        <v>229.77372470736276</v>
      </c>
      <c r="AK67">
        <f aca="true" t="shared" si="91" ref="AK67:AK104">ASIN(AI67/AF67)*AF67^2-20.31421*AI67</f>
        <v>48.45387559690846</v>
      </c>
      <c r="AL67">
        <f aca="true" t="shared" si="92" ref="AL67:AL104">AG67-AJ67+AK67</f>
        <v>668.1668044202207</v>
      </c>
      <c r="AM67">
        <f t="shared" si="23"/>
        <v>39.181818181818095</v>
      </c>
      <c r="AN67">
        <f t="shared" si="79"/>
        <v>43.09999999999991</v>
      </c>
      <c r="AO67">
        <f t="shared" si="54"/>
        <v>35.26363636363629</v>
      </c>
      <c r="AP67" s="9">
        <f t="shared" si="80"/>
        <v>1760.4235151112955</v>
      </c>
      <c r="AQ67" s="9">
        <f t="shared" si="80"/>
        <v>1801.1704582528073</v>
      </c>
      <c r="AR67" s="9">
        <f t="shared" si="81"/>
        <v>28.82458883770368</v>
      </c>
      <c r="AS67" s="9">
        <f t="shared" si="82"/>
        <v>1189.9128352018495</v>
      </c>
      <c r="AT67" s="9">
        <f t="shared" si="83"/>
        <v>-652.0045661924696</v>
      </c>
      <c r="AU67" s="9">
        <f t="shared" si="84"/>
        <v>25.15173950246766</v>
      </c>
      <c r="AV67" s="9">
        <f t="shared" si="84"/>
        <v>4.303957433196978</v>
      </c>
      <c r="AW67" s="9">
        <f t="shared" si="85"/>
        <v>763.4752452573415</v>
      </c>
      <c r="AX67">
        <f t="shared" si="24"/>
        <v>33.27272727272729</v>
      </c>
      <c r="AY67">
        <f t="shared" si="78"/>
        <v>36.60000000000002</v>
      </c>
      <c r="AZ67">
        <f t="shared" si="38"/>
        <v>29.945454545454563</v>
      </c>
      <c r="BA67">
        <f t="shared" si="70"/>
        <v>10.703270528207804</v>
      </c>
      <c r="BB67">
        <f t="shared" si="71"/>
        <v>30.444915373111186</v>
      </c>
      <c r="BC67">
        <f t="shared" si="72"/>
        <v>22.001434498909052</v>
      </c>
      <c r="BD67">
        <f t="shared" si="73"/>
        <v>4162.481114596834</v>
      </c>
      <c r="BE67">
        <f t="shared" si="74"/>
        <v>2817.161159160848</v>
      </c>
      <c r="BF67">
        <f t="shared" si="75"/>
        <v>697.5107896345978</v>
      </c>
      <c r="BG67">
        <f t="shared" si="76"/>
        <v>293.08434833125705</v>
      </c>
      <c r="BH67">
        <f t="shared" si="77"/>
        <v>940.8935141326452</v>
      </c>
    </row>
    <row r="68" spans="2:49" ht="12.75">
      <c r="B68">
        <f aca="true" t="shared" si="93" ref="B68:B131">C68/1.1</f>
        <v>57.45454545454572</v>
      </c>
      <c r="C68" s="4">
        <f t="shared" si="25"/>
        <v>63.2000000000003</v>
      </c>
      <c r="D68">
        <f t="shared" si="26"/>
        <v>51.70909090909115</v>
      </c>
      <c r="E68">
        <f t="shared" si="27"/>
        <v>52.623568864150954</v>
      </c>
      <c r="F68">
        <f t="shared" si="28"/>
        <v>38.06350066198134</v>
      </c>
      <c r="G68">
        <f t="shared" si="29"/>
        <v>4186.116468444169</v>
      </c>
      <c r="H68">
        <f t="shared" si="30"/>
        <v>3320.19759477808</v>
      </c>
      <c r="I68">
        <f t="shared" si="31"/>
        <v>865.918873666089</v>
      </c>
      <c r="J68">
        <v>69.18181818181792</v>
      </c>
      <c r="K68">
        <v>76.09999999999971</v>
      </c>
      <c r="L68">
        <v>62.263636363636124</v>
      </c>
      <c r="M68">
        <v>67.57373750207958</v>
      </c>
      <c r="N68">
        <v>51.495246510946146</v>
      </c>
      <c r="O68">
        <v>5132.737161869511</v>
      </c>
      <c r="P68">
        <v>4116.581133273759</v>
      </c>
      <c r="Q68">
        <v>1016.1560285957512</v>
      </c>
      <c r="R68">
        <v>30.57941582299858</v>
      </c>
      <c r="S68">
        <v>263.81074791307356</v>
      </c>
      <c r="T68" s="3">
        <v>752.3452806826776</v>
      </c>
      <c r="U68" s="3"/>
      <c r="V68" s="3"/>
      <c r="AD68">
        <f aca="true" t="shared" si="94" ref="AD68:AD104">AE68/1.1</f>
        <v>25.909090909090825</v>
      </c>
      <c r="AE68">
        <f t="shared" si="86"/>
        <v>28.499999999999908</v>
      </c>
      <c r="AF68">
        <f aca="true" t="shared" si="95" ref="AF68:AF104">AE68*9/11</f>
        <v>23.318181818181742</v>
      </c>
      <c r="AG68">
        <f t="shared" si="87"/>
        <v>843.5565728523284</v>
      </c>
      <c r="AH68">
        <f t="shared" si="88"/>
        <v>19.989569081796006</v>
      </c>
      <c r="AI68">
        <f t="shared" si="89"/>
        <v>11.448601459640457</v>
      </c>
      <c r="AJ68">
        <f t="shared" si="90"/>
        <v>225.3249431904968</v>
      </c>
      <c r="AK68">
        <f t="shared" si="91"/>
        <v>46.48036200704024</v>
      </c>
      <c r="AL68">
        <f t="shared" si="92"/>
        <v>664.7119916688719</v>
      </c>
      <c r="AM68">
        <f>AN68/1.1</f>
        <v>39.090909090909</v>
      </c>
      <c r="AN68">
        <f t="shared" si="79"/>
        <v>42.99999999999991</v>
      </c>
      <c r="AO68">
        <f t="shared" si="54"/>
        <v>35.1818181818181</v>
      </c>
      <c r="AP68" s="9">
        <f t="shared" si="80"/>
        <v>1758.2611996119683</v>
      </c>
      <c r="AQ68" s="9">
        <f t="shared" si="80"/>
        <v>1818.377336686915</v>
      </c>
      <c r="AR68" s="9">
        <f t="shared" si="81"/>
        <v>28.724435636830304</v>
      </c>
      <c r="AS68" s="9">
        <f t="shared" si="82"/>
        <v>1182.3677899572792</v>
      </c>
      <c r="AT68" s="9">
        <f t="shared" si="83"/>
        <v>-696.1256838045824</v>
      </c>
      <c r="AU68" s="9">
        <f t="shared" si="84"/>
        <v>24.979991993593433</v>
      </c>
      <c r="AV68" s="9">
        <f t="shared" si="84"/>
        <v>3.5721604917062004</v>
      </c>
      <c r="AW68" s="9">
        <f t="shared" si="85"/>
        <v>766.6032838936993</v>
      </c>
    </row>
    <row r="69" spans="2:49" ht="12.75">
      <c r="B69">
        <f t="shared" si="93"/>
        <v>57.36363636363663</v>
      </c>
      <c r="C69" s="4">
        <f>C68-0.1</f>
        <v>63.1000000000003</v>
      </c>
      <c r="D69">
        <f aca="true" t="shared" si="96" ref="D69:D132">C69*9/11</f>
        <v>51.627272727272974</v>
      </c>
      <c r="E69">
        <f>SQRT(C69^2-35^2)</f>
        <v>52.50342845948289</v>
      </c>
      <c r="F69">
        <f>SQRT(D69^2-35^2)</f>
        <v>37.95227647001197</v>
      </c>
      <c r="G69">
        <f>ASIN(35/C69)*C69^2+35*E69</f>
        <v>4178.697040885902</v>
      </c>
      <c r="H69">
        <f>ASIN(35/D69)*D69^2+35*F69</f>
        <v>3313.90535333944</v>
      </c>
      <c r="I69">
        <f>G69-H69</f>
        <v>864.7916875464625</v>
      </c>
      <c r="J69">
        <v>69.272727272727</v>
      </c>
      <c r="K69">
        <v>76.1999999999997</v>
      </c>
      <c r="L69">
        <v>62.3454545454543</v>
      </c>
      <c r="M69">
        <v>67.68633540087656</v>
      </c>
      <c r="N69">
        <v>51.594144071583436</v>
      </c>
      <c r="O69">
        <v>5140.010497491995</v>
      </c>
      <c r="P69">
        <v>4122.662702666319</v>
      </c>
      <c r="Q69">
        <v>1017.3477948256759</v>
      </c>
      <c r="R69">
        <v>30.827433757545496</v>
      </c>
      <c r="S69">
        <v>270.13134276252504</v>
      </c>
      <c r="T69">
        <v>747.2164520631509</v>
      </c>
      <c r="U69" s="3"/>
      <c r="V69" s="3"/>
      <c r="AD69">
        <f t="shared" si="94"/>
        <v>25.81818181818173</v>
      </c>
      <c r="AE69">
        <f t="shared" si="86"/>
        <v>28.399999999999906</v>
      </c>
      <c r="AF69">
        <f t="shared" si="95"/>
        <v>23.23636363636356</v>
      </c>
      <c r="AG69">
        <f t="shared" si="87"/>
        <v>837.6472630345015</v>
      </c>
      <c r="AH69">
        <f t="shared" si="88"/>
        <v>19.846734544400363</v>
      </c>
      <c r="AI69">
        <f t="shared" si="89"/>
        <v>11.281022432262901</v>
      </c>
      <c r="AJ69">
        <f t="shared" si="90"/>
        <v>220.9120335065628</v>
      </c>
      <c r="AK69">
        <f t="shared" si="91"/>
        <v>44.53747668732689</v>
      </c>
      <c r="AL69">
        <f t="shared" si="92"/>
        <v>661.2727062152655</v>
      </c>
      <c r="AM69">
        <f>AN69/1.1</f>
        <v>38.999999999999915</v>
      </c>
      <c r="AN69">
        <f t="shared" si="79"/>
        <v>42.899999999999906</v>
      </c>
      <c r="AO69">
        <f t="shared" si="54"/>
        <v>35.09999999999992</v>
      </c>
      <c r="AP69" s="9">
        <f t="shared" si="80"/>
        <v>1756.1173874605586</v>
      </c>
      <c r="AQ69" s="9">
        <f t="shared" si="80"/>
        <v>1842.2162470845342</v>
      </c>
      <c r="AR69" s="9">
        <f t="shared" si="81"/>
        <v>28.624165875635477</v>
      </c>
      <c r="AS69" s="9">
        <f t="shared" si="82"/>
        <v>1174.8426345934834</v>
      </c>
      <c r="AT69" s="9">
        <f t="shared" si="83"/>
        <v>-753.4724721150264</v>
      </c>
      <c r="AU69" s="9">
        <f t="shared" si="84"/>
        <v>24.807458555845496</v>
      </c>
      <c r="AV69" s="9">
        <f t="shared" si="84"/>
        <v>2.6476404589737133</v>
      </c>
      <c r="AW69" s="9">
        <f t="shared" si="85"/>
        <v>769.9711285389127</v>
      </c>
    </row>
    <row r="70" spans="2:49" ht="12.75">
      <c r="B70">
        <f t="shared" si="93"/>
        <v>57.272727272727536</v>
      </c>
      <c r="C70" s="4">
        <f>C69-0.1</f>
        <v>63.0000000000003</v>
      </c>
      <c r="D70">
        <f t="shared" si="96"/>
        <v>51.545454545454795</v>
      </c>
      <c r="E70">
        <f>SQRT(C70^2-35^2)</f>
        <v>52.38320341483554</v>
      </c>
      <c r="F70">
        <f>SQRT(D70^2-35^2)</f>
        <v>37.84090226590199</v>
      </c>
      <c r="G70">
        <f>ASIN(35/C70)*C70^2+35*E70</f>
        <v>4171.2760403076445</v>
      </c>
      <c r="H70">
        <f>ASIN(35/D70)*D70^2+35*F70</f>
        <v>3307.6107386642425</v>
      </c>
      <c r="I70">
        <f>G70-H70</f>
        <v>863.665301643402</v>
      </c>
      <c r="J70">
        <v>69.36363636363609</v>
      </c>
      <c r="K70">
        <v>76.2999999999997</v>
      </c>
      <c r="L70">
        <v>62.42727272727248</v>
      </c>
      <c r="M70">
        <v>67.79889379628516</v>
      </c>
      <c r="N70">
        <v>51.692981923712416</v>
      </c>
      <c r="O70">
        <v>5147.283035826978</v>
      </c>
      <c r="P70">
        <v>4128.743170063577</v>
      </c>
      <c r="Q70">
        <v>1018.5398657634014</v>
      </c>
      <c r="R70">
        <v>31.07379397620855</v>
      </c>
      <c r="S70">
        <v>276.50547843883487</v>
      </c>
      <c r="T70">
        <v>742.0343873245665</v>
      </c>
      <c r="U70" s="3"/>
      <c r="V70" s="3"/>
      <c r="AD70">
        <f t="shared" si="94"/>
        <v>25.727272727272638</v>
      </c>
      <c r="AE70">
        <f t="shared" si="86"/>
        <v>28.299999999999905</v>
      </c>
      <c r="AF70">
        <f t="shared" si="95"/>
        <v>23.154545454545374</v>
      </c>
      <c r="AG70">
        <f t="shared" si="87"/>
        <v>831.7587240771946</v>
      </c>
      <c r="AH70">
        <f t="shared" si="88"/>
        <v>19.70337209910767</v>
      </c>
      <c r="AI70">
        <f t="shared" si="89"/>
        <v>11.111518675793507</v>
      </c>
      <c r="AJ70">
        <f t="shared" si="90"/>
        <v>216.53507023918388</v>
      </c>
      <c r="AK70">
        <f t="shared" si="91"/>
        <v>42.62548849415674</v>
      </c>
      <c r="AL70">
        <f t="shared" si="92"/>
        <v>657.8491423321675</v>
      </c>
      <c r="AM70">
        <f>AN70/1.1</f>
        <v>38.90909090909082</v>
      </c>
      <c r="AN70">
        <f t="shared" si="79"/>
        <v>42.799999999999905</v>
      </c>
      <c r="AO70">
        <f>AN70*9/11</f>
        <v>35.01818181818174</v>
      </c>
      <c r="AP70" s="9">
        <f t="shared" si="80"/>
        <v>1753.9925272003936</v>
      </c>
      <c r="AQ70" s="9">
        <f t="shared" si="80"/>
        <v>1886.7074079366098</v>
      </c>
      <c r="AR70" s="9">
        <f t="shared" si="81"/>
        <v>28.523778324884205</v>
      </c>
      <c r="AS70" s="9">
        <f t="shared" si="82"/>
        <v>1167.3373552235862</v>
      </c>
      <c r="AT70" s="9">
        <f t="shared" si="83"/>
        <v>-852.0849334492398</v>
      </c>
      <c r="AU70" s="9">
        <f t="shared" si="84"/>
        <v>24.63412267567067</v>
      </c>
      <c r="AV70" s="9">
        <f t="shared" si="84"/>
        <v>1.1282986533865684</v>
      </c>
      <c r="AW70" s="9">
        <f t="shared" si="85"/>
        <v>773.6851315770277</v>
      </c>
    </row>
    <row r="71" spans="2:49" ht="12.75">
      <c r="B71">
        <f t="shared" si="93"/>
        <v>57.18181818181845</v>
      </c>
      <c r="C71" s="4">
        <f aca="true" t="shared" si="97" ref="C71:C134">C70-0.1</f>
        <v>62.9000000000003</v>
      </c>
      <c r="D71">
        <f t="shared" si="96"/>
        <v>51.4636363636366</v>
      </c>
      <c r="E71">
        <f aca="true" t="shared" si="98" ref="E71:E134">SQRT(C71^2-35^2)</f>
        <v>52.26289314609398</v>
      </c>
      <c r="F71">
        <f aca="true" t="shared" si="99" ref="F71:F134">SQRT(D71^2-35^2)</f>
        <v>37.72937672117868</v>
      </c>
      <c r="G71">
        <f aca="true" t="shared" si="100" ref="G71:G134">ASIN(35/C71)*C71^2+35*E71</f>
        <v>4163.853457280007</v>
      </c>
      <c r="H71">
        <f aca="true" t="shared" si="101" ref="H71:H134">ASIN(35/D71)*D71^2+35*F71</f>
        <v>3301.3137340240364</v>
      </c>
      <c r="I71">
        <f aca="true" t="shared" si="102" ref="I71:I134">G71-H71</f>
        <v>862.5397232559708</v>
      </c>
      <c r="J71">
        <v>69.45454545454517</v>
      </c>
      <c r="K71">
        <v>76.3999999999997</v>
      </c>
      <c r="L71">
        <v>62.50909090909065</v>
      </c>
      <c r="M71">
        <v>67.91141288472765</v>
      </c>
      <c r="N71">
        <v>51.79176040917088</v>
      </c>
      <c r="O71">
        <v>5154.5547804919825</v>
      </c>
      <c r="P71">
        <v>4134.822540931268</v>
      </c>
      <c r="Q71">
        <v>1019.7322395607143</v>
      </c>
      <c r="R71">
        <v>31.318535599160015</v>
      </c>
      <c r="S71">
        <v>282.93285553641954</v>
      </c>
      <c r="T71">
        <v>736.7993840242948</v>
      </c>
      <c r="U71" s="3"/>
      <c r="V71" s="3"/>
      <c r="AD71">
        <f t="shared" si="94"/>
        <v>25.636363636363548</v>
      </c>
      <c r="AE71">
        <f t="shared" si="86"/>
        <v>28.199999999999903</v>
      </c>
      <c r="AF71">
        <f t="shared" si="95"/>
        <v>23.072727272727192</v>
      </c>
      <c r="AG71">
        <f t="shared" si="87"/>
        <v>825.8909559804068</v>
      </c>
      <c r="AH71">
        <f t="shared" si="88"/>
        <v>19.559470137912594</v>
      </c>
      <c r="AI71">
        <f t="shared" si="89"/>
        <v>10.94000072566493</v>
      </c>
      <c r="AJ71">
        <f t="shared" si="90"/>
        <v>212.19412987184683</v>
      </c>
      <c r="AK71">
        <f t="shared" si="91"/>
        <v>40.74467960632407</v>
      </c>
      <c r="AL71">
        <f t="shared" si="92"/>
        <v>654.4415057148841</v>
      </c>
      <c r="AP71" s="9"/>
      <c r="AQ71" s="9"/>
      <c r="AR71" s="9"/>
      <c r="AS71" s="9"/>
      <c r="AT71" s="9"/>
      <c r="AU71" s="9"/>
      <c r="AV71" s="9"/>
      <c r="AW71" s="9"/>
    </row>
    <row r="72" spans="2:49" ht="12.75">
      <c r="B72">
        <f t="shared" si="93"/>
        <v>57.090909090909356</v>
      </c>
      <c r="C72" s="4">
        <f t="shared" si="97"/>
        <v>62.800000000000296</v>
      </c>
      <c r="D72">
        <f t="shared" si="96"/>
        <v>51.381818181818424</v>
      </c>
      <c r="E72">
        <f t="shared" si="98"/>
        <v>52.14249706333632</v>
      </c>
      <c r="F72">
        <f t="shared" si="99"/>
        <v>37.617698489799274</v>
      </c>
      <c r="G72">
        <f t="shared" si="100"/>
        <v>4156.4292822933485</v>
      </c>
      <c r="H72">
        <f t="shared" si="101"/>
        <v>3295.0143225150982</v>
      </c>
      <c r="I72">
        <f t="shared" si="102"/>
        <v>861.4149597782502</v>
      </c>
      <c r="J72">
        <v>69.54545454545426</v>
      </c>
      <c r="K72">
        <v>76.49999999999969</v>
      </c>
      <c r="L72">
        <v>62.59090909090883</v>
      </c>
      <c r="M72">
        <v>68.02389286125833</v>
      </c>
      <c r="N72">
        <v>51.890479866989224</v>
      </c>
      <c r="O72">
        <v>5161.825735081843</v>
      </c>
      <c r="P72">
        <v>4140.900820696759</v>
      </c>
      <c r="Q72">
        <v>1020.9249143850839</v>
      </c>
      <c r="R72">
        <v>31.56169628007741</v>
      </c>
      <c r="S72">
        <v>289.4131820480152</v>
      </c>
      <c r="T72">
        <v>731.5117323370687</v>
      </c>
      <c r="U72" s="3"/>
      <c r="V72" s="3"/>
      <c r="AD72">
        <f t="shared" si="94"/>
        <v>25.545454545454454</v>
      </c>
      <c r="AE72">
        <f t="shared" si="86"/>
        <v>28.099999999999902</v>
      </c>
      <c r="AF72">
        <f t="shared" si="95"/>
        <v>22.99090909090901</v>
      </c>
      <c r="AG72">
        <f t="shared" si="87"/>
        <v>820.0439587441383</v>
      </c>
      <c r="AH72">
        <f t="shared" si="88"/>
        <v>19.415016664321833</v>
      </c>
      <c r="AI72">
        <f t="shared" si="89"/>
        <v>10.766372318582645</v>
      </c>
      <c r="AJ72">
        <f t="shared" si="90"/>
        <v>207.8892908559983</v>
      </c>
      <c r="AK72">
        <f t="shared" si="91"/>
        <v>38.89534654961352</v>
      </c>
      <c r="AL72">
        <f t="shared" si="92"/>
        <v>651.0500144377536</v>
      </c>
      <c r="AN72" t="s">
        <v>35</v>
      </c>
      <c r="AP72" s="9" t="e">
        <f>SQRT(35^2+AM2^2)</f>
        <v>#VALUE!</v>
      </c>
      <c r="AQ72" s="9" t="e">
        <f>AP72*9/11</f>
        <v>#VALUE!</v>
      </c>
      <c r="AR72" s="9"/>
      <c r="AS72" s="9"/>
      <c r="AT72" s="9"/>
      <c r="AU72" s="9"/>
      <c r="AV72" s="9"/>
      <c r="AW72" s="9"/>
    </row>
    <row r="73" spans="2:43" ht="12.75">
      <c r="B73">
        <f t="shared" si="93"/>
        <v>57.00000000000026</v>
      </c>
      <c r="C73" s="4">
        <f t="shared" si="97"/>
        <v>62.700000000000294</v>
      </c>
      <c r="D73">
        <f t="shared" si="96"/>
        <v>51.300000000000246</v>
      </c>
      <c r="E73">
        <f t="shared" si="98"/>
        <v>52.02201457075684</v>
      </c>
      <c r="F73">
        <f t="shared" si="99"/>
        <v>37.505866207835076</v>
      </c>
      <c r="G73">
        <f t="shared" si="100"/>
        <v>4149.003505756865</v>
      </c>
      <c r="H73">
        <f t="shared" si="101"/>
        <v>3288.7124870558937</v>
      </c>
      <c r="I73">
        <f t="shared" si="102"/>
        <v>860.2910187009711</v>
      </c>
      <c r="J73">
        <v>69.63636363636334</v>
      </c>
      <c r="K73">
        <v>76.59999999999968</v>
      </c>
      <c r="L73">
        <v>62.67272727272701</v>
      </c>
      <c r="M73">
        <v>68.13633391957592</v>
      </c>
      <c r="N73">
        <v>51.98914063342094</v>
      </c>
      <c r="O73">
        <v>5169.0959031689</v>
      </c>
      <c r="P73">
        <v>4146.978014749402</v>
      </c>
      <c r="Q73">
        <v>1022.1178884194978</v>
      </c>
      <c r="R73">
        <v>31.803312281519542</v>
      </c>
      <c r="S73">
        <v>295.94617308492116</v>
      </c>
      <c r="T73">
        <v>726.1717153345767</v>
      </c>
      <c r="U73" s="3"/>
      <c r="V73" s="3"/>
      <c r="AD73">
        <f t="shared" si="94"/>
        <v>25.45454545454536</v>
      </c>
      <c r="AE73">
        <f t="shared" si="86"/>
        <v>27.9999999999999</v>
      </c>
      <c r="AF73">
        <f t="shared" si="95"/>
        <v>22.909090909090825</v>
      </c>
      <c r="AG73">
        <f t="shared" si="87"/>
        <v>814.2177323683907</v>
      </c>
      <c r="AH73">
        <f t="shared" si="88"/>
        <v>19.269999275451323</v>
      </c>
      <c r="AI73">
        <f t="shared" si="89"/>
        <v>10.590529654218804</v>
      </c>
      <c r="AJ73">
        <f t="shared" si="90"/>
        <v>203.62063368238046</v>
      </c>
      <c r="AK73">
        <f t="shared" si="91"/>
        <v>37.07780133219234</v>
      </c>
      <c r="AL73">
        <f t="shared" si="92"/>
        <v>647.6749000182026</v>
      </c>
      <c r="AN73" t="s">
        <v>36</v>
      </c>
      <c r="AP73">
        <v>24.828484099500304</v>
      </c>
      <c r="AQ73" s="9">
        <f>AP73*9/11</f>
        <v>20.314214263227523</v>
      </c>
    </row>
    <row r="74" spans="2:43" ht="12.75">
      <c r="B74">
        <f t="shared" si="93"/>
        <v>56.90909090909117</v>
      </c>
      <c r="C74" s="4">
        <f t="shared" si="97"/>
        <v>62.60000000000029</v>
      </c>
      <c r="D74">
        <f t="shared" si="96"/>
        <v>51.21818181818205</v>
      </c>
      <c r="E74">
        <f t="shared" si="98"/>
        <v>51.901445066587854</v>
      </c>
      <c r="F74">
        <f t="shared" si="99"/>
        <v>37.393878493148506</v>
      </c>
      <c r="G74">
        <f t="shared" si="100"/>
        <v>4141.576117997671</v>
      </c>
      <c r="H74">
        <f t="shared" si="101"/>
        <v>3282.4082103845044</v>
      </c>
      <c r="I74">
        <f t="shared" si="102"/>
        <v>859.1679076131663</v>
      </c>
      <c r="J74">
        <v>69.72727272727242</v>
      </c>
      <c r="K74">
        <v>76.69999999999968</v>
      </c>
      <c r="L74">
        <v>62.754545454545195</v>
      </c>
      <c r="M74">
        <v>68.24873625203584</v>
      </c>
      <c r="N74">
        <v>52.087743041972736</v>
      </c>
      <c r="O74">
        <v>5176.365288303171</v>
      </c>
      <c r="P74">
        <v>4153.054128440887</v>
      </c>
      <c r="Q74">
        <v>1023.3111598622836</v>
      </c>
      <c r="R74">
        <v>32.043418545402595</v>
      </c>
      <c r="S74">
        <v>302.53155061160396</v>
      </c>
      <c r="T74">
        <v>720.7796092506796</v>
      </c>
      <c r="U74" s="3"/>
      <c r="V74" s="3"/>
      <c r="AD74">
        <f t="shared" si="94"/>
        <v>25.36363636363627</v>
      </c>
      <c r="AE74">
        <f t="shared" si="86"/>
        <v>27.8999999999999</v>
      </c>
      <c r="AF74">
        <f t="shared" si="95"/>
        <v>22.827272727272643</v>
      </c>
      <c r="AG74">
        <f t="shared" si="87"/>
        <v>808.4122768531616</v>
      </c>
      <c r="AH74">
        <f t="shared" si="88"/>
        <v>19.12440514305986</v>
      </c>
      <c r="AI74">
        <f t="shared" si="89"/>
        <v>10.412360550863836</v>
      </c>
      <c r="AJ74">
        <f t="shared" si="90"/>
        <v>199.38824095579503</v>
      </c>
      <c r="AK74">
        <f t="shared" si="91"/>
        <v>35.292372706569296</v>
      </c>
      <c r="AL74">
        <f t="shared" si="92"/>
        <v>644.3164086039359</v>
      </c>
      <c r="AP74" t="s">
        <v>1</v>
      </c>
      <c r="AQ74" t="s">
        <v>2</v>
      </c>
    </row>
    <row r="75" spans="2:38" ht="12.75">
      <c r="B75">
        <f t="shared" si="93"/>
        <v>56.818181818182076</v>
      </c>
      <c r="C75" s="4">
        <f t="shared" si="97"/>
        <v>62.50000000000029</v>
      </c>
      <c r="D75">
        <f t="shared" si="96"/>
        <v>51.136363636363875</v>
      </c>
      <c r="E75">
        <f t="shared" si="98"/>
        <v>51.7807879430203</v>
      </c>
      <c r="F75">
        <f t="shared" si="99"/>
        <v>37.28173394506266</v>
      </c>
      <c r="G75">
        <f t="shared" si="100"/>
        <v>4134.1471092598695</v>
      </c>
      <c r="H75">
        <f t="shared" si="101"/>
        <v>3276.101475055998</v>
      </c>
      <c r="I75">
        <f t="shared" si="102"/>
        <v>858.0456342038715</v>
      </c>
      <c r="J75">
        <v>69.81818181818151</v>
      </c>
      <c r="K75">
        <v>76.79999999999967</v>
      </c>
      <c r="L75">
        <v>62.83636363636337</v>
      </c>
      <c r="M75">
        <v>68.36110004966238</v>
      </c>
      <c r="N75">
        <v>52.18628742343422</v>
      </c>
      <c r="O75">
        <v>5183.6338940125415</v>
      </c>
      <c r="P75">
        <v>4159.129167085584</v>
      </c>
      <c r="Q75">
        <v>1024.5047269269571</v>
      </c>
      <c r="R75">
        <v>32.28204875895968</v>
      </c>
      <c r="S75">
        <v>309.1690431937518</v>
      </c>
      <c r="T75">
        <v>715.3356837332053</v>
      </c>
      <c r="U75" s="3"/>
      <c r="V75" s="3"/>
      <c r="AD75">
        <f t="shared" si="94"/>
        <v>25.272727272727177</v>
      </c>
      <c r="AE75">
        <f t="shared" si="86"/>
        <v>27.799999999999898</v>
      </c>
      <c r="AF75">
        <f t="shared" si="95"/>
        <v>22.74545454545446</v>
      </c>
      <c r="AG75">
        <f t="shared" si="87"/>
        <v>802.6275921984522</v>
      </c>
      <c r="AH75">
        <f t="shared" si="88"/>
        <v>18.978220993441255</v>
      </c>
      <c r="AI75">
        <f t="shared" si="89"/>
        <v>10.231743475832213</v>
      </c>
      <c r="AJ75">
        <f t="shared" si="90"/>
        <v>195.19219747351428</v>
      </c>
      <c r="AK75">
        <f t="shared" si="91"/>
        <v>33.53940757669821</v>
      </c>
      <c r="AL75">
        <f t="shared" si="92"/>
        <v>640.9748023016361</v>
      </c>
    </row>
    <row r="76" spans="2:38" ht="12.75">
      <c r="B76">
        <f t="shared" si="93"/>
        <v>56.72727272727299</v>
      </c>
      <c r="C76" s="4">
        <f t="shared" si="97"/>
        <v>62.40000000000029</v>
      </c>
      <c r="D76">
        <f t="shared" si="96"/>
        <v>51.054545454545696</v>
      </c>
      <c r="E76">
        <f t="shared" si="98"/>
        <v>51.66004258612294</v>
      </c>
      <c r="F76">
        <f t="shared" si="99"/>
        <v>37.16943114402307</v>
      </c>
      <c r="G76">
        <f t="shared" si="100"/>
        <v>4126.716469703602</v>
      </c>
      <c r="H76">
        <f t="shared" si="101"/>
        <v>3269.7922634397437</v>
      </c>
      <c r="I76">
        <f t="shared" si="102"/>
        <v>856.9242062638587</v>
      </c>
      <c r="J76">
        <v>69.9090909090906</v>
      </c>
      <c r="K76">
        <v>76.89999999999966</v>
      </c>
      <c r="L76">
        <v>62.918181818181544</v>
      </c>
      <c r="M76">
        <v>68.47342550216068</v>
      </c>
      <c r="N76">
        <v>52.28477410590727</v>
      </c>
      <c r="O76">
        <v>5190.901723802932</v>
      </c>
      <c r="P76">
        <v>4165.203135960899</v>
      </c>
      <c r="Q76">
        <v>1025.6985878420328</v>
      </c>
      <c r="R76">
        <v>32.51923541653231</v>
      </c>
      <c r="S76">
        <v>315.8583857588883</v>
      </c>
      <c r="T76">
        <v>709.8402020831445</v>
      </c>
      <c r="U76" s="3"/>
      <c r="V76" s="3"/>
      <c r="AD76">
        <f t="shared" si="94"/>
        <v>25.181818181818084</v>
      </c>
      <c r="AE76">
        <f t="shared" si="86"/>
        <v>27.699999999999896</v>
      </c>
      <c r="AF76">
        <f t="shared" si="95"/>
        <v>22.66363636363628</v>
      </c>
      <c r="AG76">
        <f t="shared" si="87"/>
        <v>796.8636784042627</v>
      </c>
      <c r="AH76">
        <f t="shared" si="88"/>
        <v>18.831433086090243</v>
      </c>
      <c r="AI76">
        <f t="shared" si="89"/>
        <v>10.048546427172273</v>
      </c>
      <c r="AJ76">
        <f t="shared" si="90"/>
        <v>191.03259030755498</v>
      </c>
      <c r="AK76">
        <f t="shared" si="91"/>
        <v>31.819272572239697</v>
      </c>
      <c r="AL76">
        <f t="shared" si="92"/>
        <v>637.6503606689474</v>
      </c>
    </row>
    <row r="77" spans="2:38" ht="12.75">
      <c r="B77">
        <f t="shared" si="93"/>
        <v>56.636363636363896</v>
      </c>
      <c r="C77" s="4">
        <f t="shared" si="97"/>
        <v>62.30000000000029</v>
      </c>
      <c r="D77">
        <f t="shared" si="96"/>
        <v>50.972727272727504</v>
      </c>
      <c r="E77">
        <f t="shared" si="98"/>
        <v>51.53920837576025</v>
      </c>
      <c r="F77">
        <f t="shared" si="99"/>
        <v>37.05696865125179</v>
      </c>
      <c r="G77">
        <f t="shared" si="100"/>
        <v>4119.284189404095</v>
      </c>
      <c r="H77">
        <f t="shared" si="101"/>
        <v>3263.48055771669</v>
      </c>
      <c r="I77">
        <f t="shared" si="102"/>
        <v>855.803631687405</v>
      </c>
      <c r="J77">
        <v>69.99999999999969</v>
      </c>
      <c r="K77">
        <v>76.99999999999966</v>
      </c>
      <c r="L77">
        <v>62.99999999999972</v>
      </c>
      <c r="M77">
        <v>68.58571279792861</v>
      </c>
      <c r="N77">
        <v>52.383203414834846</v>
      </c>
      <c r="O77">
        <v>5198.168781158487</v>
      </c>
      <c r="P77">
        <v>4171.276040307602</v>
      </c>
      <c r="Q77">
        <v>1026.8927408508853</v>
      </c>
      <c r="R77">
        <v>32.75500987751107</v>
      </c>
      <c r="S77">
        <v>322.599319368795</v>
      </c>
      <c r="T77">
        <v>704.2934214820903</v>
      </c>
      <c r="U77" s="3"/>
      <c r="V77" s="3"/>
      <c r="AD77">
        <f t="shared" si="94"/>
        <v>25.090909090908994</v>
      </c>
      <c r="AE77">
        <f t="shared" si="86"/>
        <v>27.599999999999895</v>
      </c>
      <c r="AF77">
        <f t="shared" si="95"/>
        <v>22.581818181818097</v>
      </c>
      <c r="AG77">
        <f t="shared" si="87"/>
        <v>791.1205354705924</v>
      </c>
      <c r="AH77">
        <f t="shared" si="88"/>
        <v>18.68402719104996</v>
      </c>
      <c r="AI77">
        <f t="shared" si="89"/>
        <v>9.862625637860862</v>
      </c>
      <c r="AJ77">
        <f t="shared" si="90"/>
        <v>186.9095088910608</v>
      </c>
      <c r="AK77">
        <f t="shared" si="91"/>
        <v>30.13235581620029</v>
      </c>
      <c r="AL77">
        <f t="shared" si="92"/>
        <v>634.3433823957319</v>
      </c>
    </row>
    <row r="78" spans="2:38" ht="12.75">
      <c r="B78">
        <f t="shared" si="93"/>
        <v>56.5454545454548</v>
      </c>
      <c r="C78" s="4">
        <f t="shared" si="97"/>
        <v>62.20000000000029</v>
      </c>
      <c r="D78">
        <f t="shared" si="96"/>
        <v>50.890909090909325</v>
      </c>
      <c r="E78">
        <f t="shared" si="98"/>
        <v>51.418284685508866</v>
      </c>
      <c r="F78">
        <f t="shared" si="99"/>
        <v>36.944345008393334</v>
      </c>
      <c r="G78">
        <f t="shared" si="100"/>
        <v>4111.850258350678</v>
      </c>
      <c r="H78">
        <f t="shared" si="101"/>
        <v>3257.1663398765795</v>
      </c>
      <c r="I78">
        <f t="shared" si="102"/>
        <v>854.6839184740984</v>
      </c>
      <c r="J78">
        <v>70.09090909090877</v>
      </c>
      <c r="K78">
        <v>77.09999999999965</v>
      </c>
      <c r="L78">
        <v>63.0818181818179</v>
      </c>
      <c r="M78">
        <v>68.69796212406847</v>
      </c>
      <c r="N78">
        <v>52.481575673029596</v>
      </c>
      <c r="O78">
        <v>5205.435069541738</v>
      </c>
      <c r="P78">
        <v>4177.347885330168</v>
      </c>
      <c r="Q78">
        <v>1028.0871842115703</v>
      </c>
      <c r="R78">
        <v>32.98940242071455</v>
      </c>
      <c r="S78">
        <v>329.39159100297275</v>
      </c>
      <c r="T78">
        <v>698.6955932085975</v>
      </c>
      <c r="U78" s="3"/>
      <c r="V78" s="3"/>
      <c r="AD78">
        <f t="shared" si="94"/>
        <v>24.9999999999999</v>
      </c>
      <c r="AE78">
        <f t="shared" si="86"/>
        <v>27.499999999999893</v>
      </c>
      <c r="AF78">
        <f t="shared" si="95"/>
        <v>22.49999999999991</v>
      </c>
      <c r="AG78">
        <f t="shared" si="87"/>
        <v>785.3981633974422</v>
      </c>
      <c r="AH78">
        <f t="shared" si="88"/>
        <v>18.5359885648404</v>
      </c>
      <c r="AI78">
        <f t="shared" si="89"/>
        <v>9.673824066825695</v>
      </c>
      <c r="AJ78">
        <f t="shared" si="90"/>
        <v>182.82304510905647</v>
      </c>
      <c r="AK78">
        <f t="shared" si="91"/>
        <v>28.47906891736048</v>
      </c>
      <c r="AL78">
        <f t="shared" si="92"/>
        <v>631.0541872057462</v>
      </c>
    </row>
    <row r="79" spans="2:38" ht="12.75">
      <c r="B79">
        <f t="shared" si="93"/>
        <v>56.45454545454571</v>
      </c>
      <c r="C79" s="4">
        <f t="shared" si="97"/>
        <v>62.100000000000286</v>
      </c>
      <c r="D79">
        <f t="shared" si="96"/>
        <v>50.80909090909115</v>
      </c>
      <c r="E79">
        <f t="shared" si="98"/>
        <v>51.29727088257265</v>
      </c>
      <c r="F79">
        <f t="shared" si="99"/>
        <v>36.83155873715214</v>
      </c>
      <c r="G79">
        <f t="shared" si="100"/>
        <v>4104.414666445801</v>
      </c>
      <c r="H79">
        <f t="shared" si="101"/>
        <v>3250.8495917151085</v>
      </c>
      <c r="I79">
        <f t="shared" si="102"/>
        <v>853.5650747306927</v>
      </c>
      <c r="J79">
        <v>70.18181818181786</v>
      </c>
      <c r="K79">
        <v>77.19999999999965</v>
      </c>
      <c r="L79">
        <v>63.16363636363607</v>
      </c>
      <c r="M79">
        <v>68.81017366639867</v>
      </c>
      <c r="N79">
        <v>52.5798912007019</v>
      </c>
      <c r="O79">
        <v>5212.7005923937895</v>
      </c>
      <c r="P79">
        <v>4183.418676197105</v>
      </c>
      <c r="Q79">
        <v>1029.2819161966845</v>
      </c>
      <c r="R79">
        <v>33.22244229547018</v>
      </c>
      <c r="S79">
        <v>336.23495335249027</v>
      </c>
      <c r="T79">
        <v>693.0469628441942</v>
      </c>
      <c r="U79" s="3"/>
      <c r="V79" s="3"/>
      <c r="AD79">
        <f t="shared" si="94"/>
        <v>24.90909090909081</v>
      </c>
      <c r="AE79">
        <f t="shared" si="86"/>
        <v>27.399999999999892</v>
      </c>
      <c r="AF79">
        <f t="shared" si="95"/>
        <v>22.41818181818173</v>
      </c>
      <c r="AG79">
        <f t="shared" si="87"/>
        <v>779.6965621848116</v>
      </c>
      <c r="AH79">
        <f t="shared" si="88"/>
        <v>18.3873019248582</v>
      </c>
      <c r="AI79">
        <f t="shared" si="89"/>
        <v>9.481969632357712</v>
      </c>
      <c r="AJ79">
        <f t="shared" si="90"/>
        <v>178.7732933938483</v>
      </c>
      <c r="AK79">
        <f t="shared" si="91"/>
        <v>26.859849225354395</v>
      </c>
      <c r="AL79">
        <f t="shared" si="92"/>
        <v>627.7831180163176</v>
      </c>
    </row>
    <row r="80" spans="2:38" ht="12.75">
      <c r="B80">
        <f t="shared" si="93"/>
        <v>56.363636363636616</v>
      </c>
      <c r="C80" s="4">
        <f t="shared" si="97"/>
        <v>62.000000000000284</v>
      </c>
      <c r="D80">
        <f t="shared" si="96"/>
        <v>50.727272727272954</v>
      </c>
      <c r="E80">
        <f t="shared" si="98"/>
        <v>51.176166327696286</v>
      </c>
      <c r="F80">
        <f t="shared" si="99"/>
        <v>36.718608338921705</v>
      </c>
      <c r="G80">
        <f t="shared" si="100"/>
        <v>4096.977403504034</v>
      </c>
      <c r="H80">
        <f t="shared" si="101"/>
        <v>3244.530294831041</v>
      </c>
      <c r="I80">
        <f t="shared" si="102"/>
        <v>852.4471086729927</v>
      </c>
      <c r="J80">
        <v>70.27272727272694</v>
      </c>
      <c r="K80">
        <v>77.29999999999964</v>
      </c>
      <c r="L80">
        <v>63.24545454545425</v>
      </c>
      <c r="M80">
        <v>68.92234760946513</v>
      </c>
      <c r="N80">
        <v>52.67815031548773</v>
      </c>
      <c r="O80">
        <v>5219.9653531344775</v>
      </c>
      <c r="P80">
        <v>4189.488418041293</v>
      </c>
      <c r="Q80">
        <v>1030.4769350931847</v>
      </c>
      <c r="R80">
        <v>33.454157769638215</v>
      </c>
      <c r="S80">
        <v>343.12916462357407</v>
      </c>
      <c r="T80">
        <v>687.3477704696106</v>
      </c>
      <c r="U80" s="3"/>
      <c r="V80" s="3"/>
      <c r="AD80">
        <f t="shared" si="94"/>
        <v>24.818181818181717</v>
      </c>
      <c r="AE80">
        <f t="shared" si="86"/>
        <v>27.29999999999989</v>
      </c>
      <c r="AF80">
        <f t="shared" si="95"/>
        <v>22.336363636363547</v>
      </c>
      <c r="AG80">
        <f t="shared" si="87"/>
        <v>774.0157318327002</v>
      </c>
      <c r="AH80">
        <f t="shared" si="88"/>
        <v>18.237951422127818</v>
      </c>
      <c r="AI80">
        <f t="shared" si="89"/>
        <v>9.286873132102311</v>
      </c>
      <c r="AJ80">
        <f t="shared" si="90"/>
        <v>174.76035082537987</v>
      </c>
      <c r="AK80">
        <f t="shared" si="91"/>
        <v>25.275162394334814</v>
      </c>
      <c r="AL80">
        <f t="shared" si="92"/>
        <v>624.5305434016552</v>
      </c>
    </row>
    <row r="81" spans="2:38" ht="12.75">
      <c r="B81">
        <f t="shared" si="93"/>
        <v>56.27272727272752</v>
      </c>
      <c r="C81" s="4">
        <f t="shared" si="97"/>
        <v>61.90000000000028</v>
      </c>
      <c r="D81">
        <f t="shared" si="96"/>
        <v>50.645454545454776</v>
      </c>
      <c r="E81">
        <f t="shared" si="98"/>
        <v>51.05497037507744</v>
      </c>
      <c r="F81">
        <f t="shared" si="99"/>
        <v>36.605492294404755</v>
      </c>
      <c r="G81">
        <f t="shared" si="100"/>
        <v>4089.5384592510427</v>
      </c>
      <c r="H81">
        <f t="shared" si="101"/>
        <v>3238.208430623261</v>
      </c>
      <c r="I81">
        <f t="shared" si="102"/>
        <v>851.3300286277818</v>
      </c>
      <c r="J81">
        <v>70.36363636363603</v>
      </c>
      <c r="K81">
        <v>77.39999999999964</v>
      </c>
      <c r="L81">
        <v>63.32727272727243</v>
      </c>
      <c r="M81">
        <v>69.03448413655268</v>
      </c>
      <c r="N81">
        <v>52.77635333247593</v>
      </c>
      <c r="O81">
        <v>5227.22935516255</v>
      </c>
      <c r="P81">
        <v>4195.557115960293</v>
      </c>
      <c r="Q81">
        <v>1031.6722392022566</v>
      </c>
      <c r="R81">
        <v>33.68457617479912</v>
      </c>
      <c r="S81">
        <v>350.07398835037884</v>
      </c>
      <c r="T81">
        <v>681.5982508518778</v>
      </c>
      <c r="U81" s="3"/>
      <c r="V81" s="3"/>
      <c r="AD81">
        <f t="shared" si="94"/>
        <v>24.727272727272624</v>
      </c>
      <c r="AE81">
        <f t="shared" si="86"/>
        <v>27.19999999999989</v>
      </c>
      <c r="AF81">
        <f t="shared" si="95"/>
        <v>22.25454545454536</v>
      </c>
      <c r="AG81">
        <f t="shared" si="87"/>
        <v>768.355672341109</v>
      </c>
      <c r="AH81">
        <f t="shared" si="88"/>
        <v>18.0879206122731</v>
      </c>
      <c r="AI81">
        <f t="shared" si="89"/>
        <v>9.088325778949919</v>
      </c>
      <c r="AJ81">
        <f t="shared" si="90"/>
        <v>170.7843172368648</v>
      </c>
      <c r="AK81">
        <f t="shared" si="91"/>
        <v>23.725505311346012</v>
      </c>
      <c r="AL81">
        <f t="shared" si="92"/>
        <v>621.2968604155901</v>
      </c>
    </row>
    <row r="82" spans="2:38" ht="12.75">
      <c r="B82">
        <f t="shared" si="93"/>
        <v>56.181818181818436</v>
      </c>
      <c r="C82" s="4">
        <f t="shared" si="97"/>
        <v>61.80000000000028</v>
      </c>
      <c r="D82">
        <f t="shared" si="96"/>
        <v>50.5636363636366</v>
      </c>
      <c r="E82">
        <f t="shared" si="98"/>
        <v>50.93368237227733</v>
      </c>
      <c r="F82">
        <f t="shared" si="99"/>
        <v>36.492209063224344</v>
      </c>
      <c r="G82">
        <f t="shared" si="100"/>
        <v>4082.097823322565</v>
      </c>
      <c r="H82">
        <f t="shared" si="101"/>
        <v>3231.8839802877633</v>
      </c>
      <c r="I82">
        <f t="shared" si="102"/>
        <v>850.2138430348018</v>
      </c>
      <c r="J82">
        <v>70.45454545454511</v>
      </c>
      <c r="K82">
        <v>77.49999999999963</v>
      </c>
      <c r="L82">
        <v>63.40909090909061</v>
      </c>
      <c r="M82">
        <v>69.14658342969624</v>
      </c>
      <c r="N82">
        <v>52.874500564235284</v>
      </c>
      <c r="O82">
        <v>5234.492601855827</v>
      </c>
      <c r="P82">
        <v>4201.6247750166785</v>
      </c>
      <c r="Q82">
        <v>1032.8678268391486</v>
      </c>
      <c r="R82">
        <v>33.91372394880638</v>
      </c>
      <c r="S82">
        <v>357.06919321636997</v>
      </c>
      <c r="T82">
        <v>675.7986336227787</v>
      </c>
      <c r="U82" s="3"/>
      <c r="V82" s="3"/>
      <c r="AD82">
        <f t="shared" si="94"/>
        <v>24.636363636363534</v>
      </c>
      <c r="AE82">
        <f t="shared" si="86"/>
        <v>27.099999999999888</v>
      </c>
      <c r="AF82">
        <f t="shared" si="95"/>
        <v>22.17272727272718</v>
      </c>
      <c r="AG82">
        <f t="shared" si="87"/>
        <v>762.716383710037</v>
      </c>
      <c r="AH82">
        <f t="shared" si="88"/>
        <v>17.937192424565612</v>
      </c>
      <c r="AI82">
        <f t="shared" si="89"/>
        <v>8.88609626251256</v>
      </c>
      <c r="AJ82">
        <f t="shared" si="90"/>
        <v>166.84529532605472</v>
      </c>
      <c r="AK82">
        <f t="shared" si="91"/>
        <v>22.211409458492085</v>
      </c>
      <c r="AL82">
        <f t="shared" si="92"/>
        <v>618.0824978424744</v>
      </c>
    </row>
    <row r="83" spans="2:38" ht="12.75">
      <c r="B83">
        <f t="shared" si="93"/>
        <v>56.09090909090934</v>
      </c>
      <c r="C83" s="4">
        <f t="shared" si="97"/>
        <v>61.70000000000028</v>
      </c>
      <c r="D83">
        <f t="shared" si="96"/>
        <v>50.48181818181842</v>
      </c>
      <c r="E83">
        <f t="shared" si="98"/>
        <v>50.81230166012985</v>
      </c>
      <c r="F83">
        <f t="shared" si="99"/>
        <v>36.37875708352571</v>
      </c>
      <c r="G83">
        <f t="shared" si="100"/>
        <v>4074.6554852633603</v>
      </c>
      <c r="H83">
        <f t="shared" si="101"/>
        <v>3225.5569248145953</v>
      </c>
      <c r="I83">
        <f t="shared" si="102"/>
        <v>849.098560448765</v>
      </c>
      <c r="J83">
        <v>70.5454545454542</v>
      </c>
      <c r="K83">
        <v>77.59999999999962</v>
      </c>
      <c r="L83">
        <v>63.49090909090879</v>
      </c>
      <c r="M83">
        <v>69.25864566969197</v>
      </c>
      <c r="N83">
        <v>52.9725923208412</v>
      </c>
      <c r="O83">
        <v>5241.7550965713735</v>
      </c>
      <c r="P83">
        <v>4207.691400238348</v>
      </c>
      <c r="Q83">
        <v>1034.0636963330253</v>
      </c>
      <c r="R83">
        <v>34.14162667588998</v>
      </c>
      <c r="S83">
        <v>364.1145528838488</v>
      </c>
      <c r="T83">
        <v>669.9491434491765</v>
      </c>
      <c r="U83" s="3"/>
      <c r="V83" s="3"/>
      <c r="AD83">
        <f t="shared" si="94"/>
        <v>24.54545454545444</v>
      </c>
      <c r="AE83">
        <f t="shared" si="86"/>
        <v>26.999999999999886</v>
      </c>
      <c r="AF83">
        <f t="shared" si="95"/>
        <v>22.090909090908998</v>
      </c>
      <c r="AG83">
        <f t="shared" si="87"/>
        <v>757.0978659394842</v>
      </c>
      <c r="AH83">
        <f t="shared" si="88"/>
        <v>17.78574912889232</v>
      </c>
      <c r="AI83">
        <f t="shared" si="89"/>
        <v>8.679927219666409</v>
      </c>
      <c r="AJ83">
        <f t="shared" si="90"/>
        <v>162.9433907725201</v>
      </c>
      <c r="AK83">
        <f t="shared" si="91"/>
        <v>20.733444794642708</v>
      </c>
      <c r="AL83">
        <f t="shared" si="92"/>
        <v>614.8879199616069</v>
      </c>
    </row>
    <row r="84" spans="2:38" ht="12.75">
      <c r="B84">
        <f t="shared" si="93"/>
        <v>56.00000000000025</v>
      </c>
      <c r="C84" s="4">
        <f t="shared" si="97"/>
        <v>61.60000000000028</v>
      </c>
      <c r="D84">
        <f t="shared" si="96"/>
        <v>50.400000000000226</v>
      </c>
      <c r="E84">
        <f t="shared" si="98"/>
        <v>50.69082757264902</v>
      </c>
      <c r="F84">
        <f t="shared" si="99"/>
        <v>36.26513477156844</v>
      </c>
      <c r="G84">
        <f t="shared" si="100"/>
        <v>4067.2114345261452</v>
      </c>
      <c r="H84">
        <f t="shared" si="101"/>
        <v>3219.227244984726</v>
      </c>
      <c r="I84">
        <f t="shared" si="102"/>
        <v>847.9841895414193</v>
      </c>
      <c r="J84">
        <v>70.63636363636328</v>
      </c>
      <c r="K84">
        <v>77.69999999999962</v>
      </c>
      <c r="L84">
        <v>63.57272727272696</v>
      </c>
      <c r="M84">
        <v>69.37067103610819</v>
      </c>
      <c r="N84">
        <v>53.07062890990196</v>
      </c>
      <c r="O84">
        <v>5249.01684264566</v>
      </c>
      <c r="P84">
        <v>4213.756996618839</v>
      </c>
      <c r="Q84">
        <v>1035.259846026821</v>
      </c>
      <c r="R84">
        <v>34.36830912448038</v>
      </c>
      <c r="S84">
        <v>371.2098458311266</v>
      </c>
      <c r="T84">
        <v>664.0500001956943</v>
      </c>
      <c r="U84" s="3"/>
      <c r="V84" s="3"/>
      <c r="AD84">
        <f t="shared" si="94"/>
        <v>24.454545454545347</v>
      </c>
      <c r="AE84">
        <f t="shared" si="86"/>
        <v>26.899999999999885</v>
      </c>
      <c r="AF84">
        <f t="shared" si="95"/>
        <v>22.009090909090816</v>
      </c>
      <c r="AG84">
        <f t="shared" si="87"/>
        <v>751.5001190294513</v>
      </c>
      <c r="AH84">
        <f t="shared" si="88"/>
        <v>17.633572300469744</v>
      </c>
      <c r="AI84">
        <f t="shared" si="89"/>
        <v>8.469530962250742</v>
      </c>
      <c r="AJ84">
        <f t="shared" si="90"/>
        <v>159.07871236136174</v>
      </c>
      <c r="AK84">
        <f t="shared" si="91"/>
        <v>19.292224264033678</v>
      </c>
      <c r="AL84">
        <f t="shared" si="92"/>
        <v>611.7136309321231</v>
      </c>
    </row>
    <row r="85" spans="2:38" ht="12.75">
      <c r="B85">
        <f t="shared" si="93"/>
        <v>55.909090909091155</v>
      </c>
      <c r="C85" s="4">
        <f t="shared" si="97"/>
        <v>61.50000000000028</v>
      </c>
      <c r="D85">
        <f t="shared" si="96"/>
        <v>50.31818181818205</v>
      </c>
      <c r="E85">
        <f t="shared" si="98"/>
        <v>50.56925943693495</v>
      </c>
      <c r="F85">
        <f t="shared" si="99"/>
        <v>36.15134052130884</v>
      </c>
      <c r="G85">
        <f t="shared" si="100"/>
        <v>4059.765660470519</v>
      </c>
      <c r="H85">
        <f t="shared" si="101"/>
        <v>3212.8949213668643</v>
      </c>
      <c r="I85">
        <f t="shared" si="102"/>
        <v>846.8707391036546</v>
      </c>
      <c r="J85">
        <v>70.72727272727236</v>
      </c>
      <c r="K85">
        <v>77.79999999999961</v>
      </c>
      <c r="L85">
        <v>63.654545454545136</v>
      </c>
      <c r="M85">
        <v>69.48265970729632</v>
      </c>
      <c r="N85">
        <v>53.16861063658475</v>
      </c>
      <c r="O85">
        <v>5256.277843394731</v>
      </c>
      <c r="P85">
        <v>4219.821569117641</v>
      </c>
      <c r="Q85">
        <v>1036.4562742770895</v>
      </c>
      <c r="R85">
        <v>34.59379528290934</v>
      </c>
      <c r="S85">
        <v>378.3548551969252</v>
      </c>
      <c r="T85">
        <v>658.1014190801643</v>
      </c>
      <c r="U85" s="3"/>
      <c r="V85" s="3"/>
      <c r="AD85">
        <f t="shared" si="94"/>
        <v>24.363636363636257</v>
      </c>
      <c r="AE85">
        <f t="shared" si="86"/>
        <v>26.799999999999883</v>
      </c>
      <c r="AF85">
        <f t="shared" si="95"/>
        <v>21.927272727272634</v>
      </c>
      <c r="AG85">
        <f t="shared" si="87"/>
        <v>745.9231429799381</v>
      </c>
      <c r="AH85">
        <f t="shared" si="88"/>
        <v>17.480642782114558</v>
      </c>
      <c r="AI85">
        <f t="shared" si="89"/>
        <v>8.254584261614525</v>
      </c>
      <c r="AJ85">
        <f t="shared" si="90"/>
        <v>155.25137211380184</v>
      </c>
      <c r="AK85">
        <f t="shared" si="91"/>
        <v>17.888409067473503</v>
      </c>
      <c r="AL85">
        <f t="shared" si="92"/>
        <v>608.5601799336098</v>
      </c>
    </row>
    <row r="86" spans="2:38" ht="12.75">
      <c r="B86">
        <f t="shared" si="93"/>
        <v>55.81818181818206</v>
      </c>
      <c r="C86" s="4">
        <f t="shared" si="97"/>
        <v>61.400000000000276</v>
      </c>
      <c r="D86">
        <f t="shared" si="96"/>
        <v>50.23636363636387</v>
      </c>
      <c r="E86">
        <f t="shared" si="98"/>
        <v>50.44759657307802</v>
      </c>
      <c r="F86">
        <f t="shared" si="99"/>
        <v>36.03737270397194</v>
      </c>
      <c r="G86">
        <f t="shared" si="100"/>
        <v>4052.318152361866</v>
      </c>
      <c r="H86">
        <f t="shared" si="101"/>
        <v>3206.559934314203</v>
      </c>
      <c r="I86">
        <f t="shared" si="102"/>
        <v>845.7582180476629</v>
      </c>
      <c r="J86">
        <v>70.81818181818146</v>
      </c>
      <c r="K86">
        <v>77.89999999999961</v>
      </c>
      <c r="L86">
        <v>63.736363636363315</v>
      </c>
      <c r="M86">
        <v>69.59461186040151</v>
      </c>
      <c r="N86">
        <v>53.266537803641185</v>
      </c>
      <c r="O86">
        <v>5263.538102114357</v>
      </c>
      <c r="P86">
        <v>4225.885122660491</v>
      </c>
      <c r="Q86">
        <v>1037.6529794538656</v>
      </c>
      <c r="R86">
        <v>34.81810839313129</v>
      </c>
      <c r="S86">
        <v>385.549368631604</v>
      </c>
      <c r="T86">
        <v>652.1036108222615</v>
      </c>
      <c r="U86" s="3"/>
      <c r="V86" s="3"/>
      <c r="AD86">
        <f t="shared" si="94"/>
        <v>24.272727272727163</v>
      </c>
      <c r="AE86">
        <f t="shared" si="86"/>
        <v>26.699999999999882</v>
      </c>
      <c r="AF86">
        <f t="shared" si="95"/>
        <v>21.845454545454448</v>
      </c>
      <c r="AG86">
        <f t="shared" si="87"/>
        <v>740.3669377909449</v>
      </c>
      <c r="AH86">
        <f t="shared" si="88"/>
        <v>17.32694064386133</v>
      </c>
      <c r="AI86">
        <f t="shared" si="89"/>
        <v>8.034721922594237</v>
      </c>
      <c r="AJ86">
        <f t="shared" si="90"/>
        <v>151.46148542513902</v>
      </c>
      <c r="AK86">
        <f t="shared" si="91"/>
        <v>16.522714869508548</v>
      </c>
      <c r="AL86">
        <f t="shared" si="92"/>
        <v>605.4281672353145</v>
      </c>
    </row>
    <row r="87" spans="2:38" ht="12.75">
      <c r="B87">
        <f t="shared" si="93"/>
        <v>55.727272727272975</v>
      </c>
      <c r="C87" s="4">
        <f t="shared" si="97"/>
        <v>61.300000000000274</v>
      </c>
      <c r="D87">
        <f t="shared" si="96"/>
        <v>50.154545454545676</v>
      </c>
      <c r="E87">
        <f t="shared" si="98"/>
        <v>50.32583829406157</v>
      </c>
      <c r="F87">
        <f t="shared" si="99"/>
        <v>35.92322966761324</v>
      </c>
      <c r="G87">
        <f t="shared" si="100"/>
        <v>4044.8688993702463</v>
      </c>
      <c r="H87">
        <f t="shared" si="101"/>
        <v>3200.222263961108</v>
      </c>
      <c r="I87">
        <f t="shared" si="102"/>
        <v>844.6466354091381</v>
      </c>
      <c r="J87">
        <v>63.54545454545455</v>
      </c>
      <c r="K87">
        <v>69.9</v>
      </c>
      <c r="L87">
        <v>57.190909090909095</v>
      </c>
      <c r="M87">
        <v>60.50628066572925</v>
      </c>
      <c r="N87">
        <v>45.230521582717</v>
      </c>
      <c r="O87">
        <v>4680.06531841216</v>
      </c>
      <c r="P87">
        <v>3737.1142657056957</v>
      </c>
      <c r="Q87">
        <v>942.9510527064645</v>
      </c>
      <c r="R87">
        <v>5.468150699816314</v>
      </c>
      <c r="S87">
        <v>1.562255987714991</v>
      </c>
      <c r="T87" s="3">
        <v>941.3887967187495</v>
      </c>
      <c r="U87" s="3"/>
      <c r="V87" s="3"/>
      <c r="AD87">
        <f t="shared" si="94"/>
        <v>24.18181818181807</v>
      </c>
      <c r="AE87">
        <f t="shared" si="86"/>
        <v>26.59999999999988</v>
      </c>
      <c r="AF87">
        <f t="shared" si="95"/>
        <v>21.763636363636266</v>
      </c>
      <c r="AG87">
        <f t="shared" si="87"/>
        <v>734.8315034624709</v>
      </c>
      <c r="AH87">
        <f t="shared" si="88"/>
        <v>17.172445139696727</v>
      </c>
      <c r="AI87">
        <f t="shared" si="89"/>
        <v>7.80952878504784</v>
      </c>
      <c r="AJ87">
        <f t="shared" si="90"/>
        <v>147.70917121060376</v>
      </c>
      <c r="AK87">
        <f t="shared" si="91"/>
        <v>15.195919165527926</v>
      </c>
      <c r="AL87">
        <f t="shared" si="92"/>
        <v>602.3182514173951</v>
      </c>
    </row>
    <row r="88" spans="2:38" ht="12.75">
      <c r="B88">
        <f t="shared" si="93"/>
        <v>55.63636363636388</v>
      </c>
      <c r="C88" s="4">
        <f t="shared" si="97"/>
        <v>61.20000000000027</v>
      </c>
      <c r="D88">
        <f t="shared" si="96"/>
        <v>50.0727272727275</v>
      </c>
      <c r="E88">
        <f t="shared" si="98"/>
        <v>50.20398390566264</v>
      </c>
      <c r="F88">
        <f t="shared" si="99"/>
        <v>35.80890973666956</v>
      </c>
      <c r="G88">
        <f t="shared" si="100"/>
        <v>4037.417890569268</v>
      </c>
      <c r="H88">
        <f t="shared" si="101"/>
        <v>3193.881890219737</v>
      </c>
      <c r="I88">
        <f t="shared" si="102"/>
        <v>843.5360003495307</v>
      </c>
      <c r="J88">
        <v>63.55454545454546</v>
      </c>
      <c r="K88">
        <v>69.91</v>
      </c>
      <c r="L88">
        <v>57.19909090909091</v>
      </c>
      <c r="M88">
        <v>60.517832908986435</v>
      </c>
      <c r="N88">
        <v>45.240866490668</v>
      </c>
      <c r="O88">
        <v>4680.798459074751</v>
      </c>
      <c r="P88">
        <v>3737.7305801698967</v>
      </c>
      <c r="Q88">
        <v>943.0678789048543</v>
      </c>
      <c r="R88">
        <v>5.594530550091042</v>
      </c>
      <c r="S88">
        <v>1.6730033783873068</v>
      </c>
      <c r="T88" s="3">
        <v>941.394875526467</v>
      </c>
      <c r="U88" s="3"/>
      <c r="V88" s="3"/>
      <c r="AD88">
        <f t="shared" si="94"/>
        <v>24.09090909090898</v>
      </c>
      <c r="AE88">
        <f t="shared" si="86"/>
        <v>26.49999999999988</v>
      </c>
      <c r="AF88">
        <f t="shared" si="95"/>
        <v>21.681818181818084</v>
      </c>
      <c r="AG88">
        <f t="shared" si="87"/>
        <v>729.3168399945164</v>
      </c>
      <c r="AH88">
        <f t="shared" si="88"/>
        <v>17.017134661155318</v>
      </c>
      <c r="AI88">
        <f t="shared" si="89"/>
        <v>7.578529655897458</v>
      </c>
      <c r="AJ88">
        <f t="shared" si="90"/>
        <v>143.99455205968462</v>
      </c>
      <c r="AK88">
        <f t="shared" si="91"/>
        <v>13.908870101853893</v>
      </c>
      <c r="AL88">
        <f t="shared" si="92"/>
        <v>599.2311580366857</v>
      </c>
    </row>
    <row r="89" spans="2:38" ht="12.75">
      <c r="B89">
        <f t="shared" si="93"/>
        <v>55.54545454545479</v>
      </c>
      <c r="C89" s="4">
        <f t="shared" si="97"/>
        <v>61.10000000000027</v>
      </c>
      <c r="D89">
        <f t="shared" si="96"/>
        <v>49.99090909090932</v>
      </c>
      <c r="E89">
        <f t="shared" si="98"/>
        <v>50.08203270635122</v>
      </c>
      <c r="F89">
        <f t="shared" si="99"/>
        <v>35.69441121149865</v>
      </c>
      <c r="G89">
        <f t="shared" si="100"/>
        <v>4029.965114934946</v>
      </c>
      <c r="H89">
        <f t="shared" si="101"/>
        <v>3187.5387927765796</v>
      </c>
      <c r="I89">
        <f t="shared" si="102"/>
        <v>842.4263221583665</v>
      </c>
      <c r="J89">
        <v>63.56363636363637</v>
      </c>
      <c r="K89">
        <v>69.92</v>
      </c>
      <c r="L89">
        <v>57.207272727272745</v>
      </c>
      <c r="M89">
        <v>60.52938459954803</v>
      </c>
      <c r="N89">
        <v>45.25121051300798</v>
      </c>
      <c r="O89">
        <v>4681.531588937398</v>
      </c>
      <c r="P89">
        <v>3738.3468792134427</v>
      </c>
      <c r="Q89">
        <v>943.1847097239552</v>
      </c>
      <c r="R89">
        <v>5.718135367049535</v>
      </c>
      <c r="S89">
        <v>1.786258312064433</v>
      </c>
      <c r="T89" s="3">
        <v>941.3984514118907</v>
      </c>
      <c r="U89" s="3"/>
      <c r="V89" s="3"/>
      <c r="AD89">
        <f t="shared" si="94"/>
        <v>23.999999999999886</v>
      </c>
      <c r="AE89">
        <f t="shared" si="86"/>
        <v>26.399999999999878</v>
      </c>
      <c r="AF89">
        <f t="shared" si="95"/>
        <v>21.5999999999999</v>
      </c>
      <c r="AG89">
        <f t="shared" si="87"/>
        <v>723.8229473870819</v>
      </c>
      <c r="AH89">
        <f t="shared" si="88"/>
        <v>16.860986687495295</v>
      </c>
      <c r="AI89">
        <f t="shared" si="89"/>
        <v>7.341176477642779</v>
      </c>
      <c r="AJ89">
        <f t="shared" si="90"/>
        <v>140.31775439956073</v>
      </c>
      <c r="AK89">
        <f t="shared" si="91"/>
        <v>12.662497137579834</v>
      </c>
      <c r="AL89">
        <f t="shared" si="92"/>
        <v>596.167690125101</v>
      </c>
    </row>
    <row r="90" spans="2:38" ht="12.75">
      <c r="B90">
        <f t="shared" si="93"/>
        <v>55.454545454545695</v>
      </c>
      <c r="C90" s="4">
        <f t="shared" si="97"/>
        <v>61.00000000000027</v>
      </c>
      <c r="D90">
        <f t="shared" si="96"/>
        <v>49.90909090909113</v>
      </c>
      <c r="E90">
        <f t="shared" si="98"/>
        <v>49.95998398718751</v>
      </c>
      <c r="F90">
        <f t="shared" si="99"/>
        <v>35.57973236790747</v>
      </c>
      <c r="G90">
        <f t="shared" si="100"/>
        <v>4022.5105613445357</v>
      </c>
      <c r="H90">
        <f t="shared" si="101"/>
        <v>3181.192951088942</v>
      </c>
      <c r="I90">
        <f t="shared" si="102"/>
        <v>841.3176102555935</v>
      </c>
      <c r="J90" s="7">
        <v>63.572727272727285</v>
      </c>
      <c r="K90" s="7">
        <v>69.93</v>
      </c>
      <c r="L90" s="7">
        <v>57.21545454545457</v>
      </c>
      <c r="M90" s="7">
        <v>60.540935737730415</v>
      </c>
      <c r="N90" s="7">
        <v>45.26155365034411</v>
      </c>
      <c r="O90" s="7">
        <v>4682.26470800563</v>
      </c>
      <c r="P90" s="7">
        <v>3738.963162845196</v>
      </c>
      <c r="Q90" s="7">
        <v>943.3015451604342</v>
      </c>
      <c r="R90" s="7">
        <v>5.8391413817361775</v>
      </c>
      <c r="S90" s="7">
        <v>1.9019672584199157</v>
      </c>
      <c r="T90" s="8">
        <v>941.3995779020142</v>
      </c>
      <c r="U90" s="3"/>
      <c r="V90" s="3"/>
      <c r="AD90">
        <f t="shared" si="94"/>
        <v>23.909090909090796</v>
      </c>
      <c r="AE90">
        <f t="shared" si="86"/>
        <v>26.299999999999876</v>
      </c>
      <c r="AF90">
        <f t="shared" si="95"/>
        <v>21.518181818181716</v>
      </c>
      <c r="AG90">
        <f t="shared" si="87"/>
        <v>718.3498256401664</v>
      </c>
      <c r="AH90">
        <f t="shared" si="88"/>
        <v>16.70397773214193</v>
      </c>
      <c r="AI90">
        <f t="shared" si="89"/>
        <v>7.096831746365854</v>
      </c>
      <c r="AJ90">
        <f t="shared" si="90"/>
        <v>136.67890866832244</v>
      </c>
      <c r="AK90">
        <f t="shared" si="91"/>
        <v>11.457824071895402</v>
      </c>
      <c r="AL90">
        <f t="shared" si="92"/>
        <v>593.1287410437394</v>
      </c>
    </row>
    <row r="91" spans="2:38" ht="12.75">
      <c r="B91">
        <f t="shared" si="93"/>
        <v>55.3636363636366</v>
      </c>
      <c r="C91" s="4">
        <f t="shared" si="97"/>
        <v>60.90000000000027</v>
      </c>
      <c r="D91">
        <f t="shared" si="96"/>
        <v>49.82727272727295</v>
      </c>
      <c r="E91">
        <f t="shared" si="98"/>
        <v>49.837837031717505</v>
      </c>
      <c r="F91">
        <f t="shared" si="99"/>
        <v>35.46487145666876</v>
      </c>
      <c r="G91">
        <f t="shared" si="100"/>
        <v>4015.054218575356</v>
      </c>
      <c r="H91">
        <f t="shared" si="101"/>
        <v>3174.844344381362</v>
      </c>
      <c r="I91">
        <f t="shared" si="102"/>
        <v>840.209874193994</v>
      </c>
      <c r="J91">
        <v>63.5818181818182</v>
      </c>
      <c r="K91">
        <v>69.94</v>
      </c>
      <c r="L91">
        <v>57.22363636363639</v>
      </c>
      <c r="M91">
        <v>60.55248632384969</v>
      </c>
      <c r="N91">
        <v>45.27189590328296</v>
      </c>
      <c r="O91">
        <v>4682.997816284978</v>
      </c>
      <c r="P91">
        <v>3739.5794310740134</v>
      </c>
      <c r="Q91">
        <v>943.418385210965</v>
      </c>
      <c r="R91">
        <v>5.957706947803367</v>
      </c>
      <c r="S91">
        <v>2.020080024749234</v>
      </c>
      <c r="T91" s="3">
        <v>941.3983051862158</v>
      </c>
      <c r="U91" s="3"/>
      <c r="V91" s="3"/>
      <c r="AD91">
        <f t="shared" si="94"/>
        <v>23.818181818181703</v>
      </c>
      <c r="AE91">
        <f t="shared" si="86"/>
        <v>26.199999999999875</v>
      </c>
      <c r="AF91">
        <f t="shared" si="95"/>
        <v>21.436363636363534</v>
      </c>
      <c r="AG91">
        <f t="shared" si="87"/>
        <v>712.8974747537709</v>
      </c>
      <c r="AH91">
        <f t="shared" si="88"/>
        <v>16.546083285052493</v>
      </c>
      <c r="AI91">
        <f t="shared" si="89"/>
        <v>6.844746746688943</v>
      </c>
      <c r="AJ91">
        <f t="shared" si="90"/>
        <v>133.07814949873313</v>
      </c>
      <c r="AK91">
        <f t="shared" si="91"/>
        <v>10.295985154713946</v>
      </c>
      <c r="AL91">
        <f t="shared" si="92"/>
        <v>590.1153104097516</v>
      </c>
    </row>
    <row r="92" spans="2:38" ht="12.75">
      <c r="B92">
        <f t="shared" si="93"/>
        <v>55.27272727272751</v>
      </c>
      <c r="C92" s="4">
        <f t="shared" si="97"/>
        <v>60.80000000000027</v>
      </c>
      <c r="D92">
        <f t="shared" si="96"/>
        <v>49.74545454545477</v>
      </c>
      <c r="E92">
        <f t="shared" si="98"/>
        <v>49.71559111586659</v>
      </c>
      <c r="F92">
        <f t="shared" si="99"/>
        <v>35.3498267030251</v>
      </c>
      <c r="G92">
        <f t="shared" si="100"/>
        <v>4007.5960753035934</v>
      </c>
      <c r="H92">
        <f t="shared" si="101"/>
        <v>3168.4929516419224</v>
      </c>
      <c r="I92">
        <f t="shared" si="102"/>
        <v>839.1031236616709</v>
      </c>
      <c r="J92">
        <v>63.590909090909115</v>
      </c>
      <c r="K92">
        <v>69.95</v>
      </c>
      <c r="L92">
        <v>57.231818181818205</v>
      </c>
      <c r="M92">
        <v>60.564036358221735</v>
      </c>
      <c r="N92">
        <v>45.28223727243053</v>
      </c>
      <c r="O92">
        <v>4683.730913780963</v>
      </c>
      <c r="P92">
        <v>3740.1956839087443</v>
      </c>
      <c r="Q92">
        <v>943.5352298722191</v>
      </c>
      <c r="R92">
        <v>6.073974981501378</v>
      </c>
      <c r="S92">
        <v>2.140549423817788</v>
      </c>
      <c r="T92" s="3">
        <v>941.3946804484013</v>
      </c>
      <c r="U92" s="3"/>
      <c r="V92" s="3"/>
      <c r="AD92">
        <f t="shared" si="94"/>
        <v>23.72727272727261</v>
      </c>
      <c r="AE92">
        <f t="shared" si="86"/>
        <v>26.099999999999874</v>
      </c>
      <c r="AF92">
        <f t="shared" si="95"/>
        <v>21.354545454545352</v>
      </c>
      <c r="AG92">
        <f t="shared" si="87"/>
        <v>707.4658947278949</v>
      </c>
      <c r="AH92">
        <f t="shared" si="88"/>
        <v>16.38727775061781</v>
      </c>
      <c r="AI92">
        <f t="shared" si="89"/>
        <v>6.584032476085123</v>
      </c>
      <c r="AJ92">
        <f t="shared" si="90"/>
        <v>129.51561591335224</v>
      </c>
      <c r="AK92">
        <f t="shared" si="91"/>
        <v>9.178245283621266</v>
      </c>
      <c r="AL92">
        <f t="shared" si="92"/>
        <v>587.128524098164</v>
      </c>
    </row>
    <row r="93" spans="2:38" ht="12.75">
      <c r="B93">
        <f t="shared" si="93"/>
        <v>55.18181818181842</v>
      </c>
      <c r="C93" s="4">
        <f t="shared" si="97"/>
        <v>60.700000000000266</v>
      </c>
      <c r="D93">
        <f t="shared" si="96"/>
        <v>49.66363636363658</v>
      </c>
      <c r="E93">
        <f t="shared" si="98"/>
        <v>49.59324550783133</v>
      </c>
      <c r="F93">
        <f t="shared" si="99"/>
        <v>35.234596306180734</v>
      </c>
      <c r="G93">
        <f t="shared" si="100"/>
        <v>4000.136120103084</v>
      </c>
      <c r="H93">
        <f t="shared" si="101"/>
        <v>3162.1387516185223</v>
      </c>
      <c r="I93">
        <f t="shared" si="102"/>
        <v>837.9973684845618</v>
      </c>
      <c r="J93">
        <v>63.6</v>
      </c>
      <c r="K93">
        <v>69.96</v>
      </c>
      <c r="L93">
        <v>57.24</v>
      </c>
      <c r="M93">
        <v>60.57558584116215</v>
      </c>
      <c r="N93">
        <v>45.2925777583922</v>
      </c>
      <c r="O93">
        <v>4684.464000499107</v>
      </c>
      <c r="P93">
        <v>3740.8119213582313</v>
      </c>
      <c r="Q93">
        <v>943.6520791408757</v>
      </c>
      <c r="R93">
        <v>6.188074989518566</v>
      </c>
      <c r="S93">
        <v>2.263330986209894</v>
      </c>
      <c r="T93" s="3">
        <v>941.3887481546658</v>
      </c>
      <c r="U93" s="3"/>
      <c r="V93" s="3"/>
      <c r="AD93">
        <f t="shared" si="94"/>
        <v>23.63636363636352</v>
      </c>
      <c r="AE93">
        <f t="shared" si="86"/>
        <v>25.999999999999872</v>
      </c>
      <c r="AF93">
        <f t="shared" si="95"/>
        <v>21.27272727272717</v>
      </c>
      <c r="AG93">
        <f t="shared" si="87"/>
        <v>702.0550855625385</v>
      </c>
      <c r="AH93">
        <f t="shared" si="88"/>
        <v>16.22753438067205</v>
      </c>
      <c r="AI93">
        <f t="shared" si="89"/>
        <v>6.3136200151521935</v>
      </c>
      <c r="AJ93">
        <f t="shared" si="90"/>
        <v>125.99145153192069</v>
      </c>
      <c r="AK93">
        <f t="shared" si="91"/>
        <v>8.106025719726745</v>
      </c>
      <c r="AL93">
        <f t="shared" si="92"/>
        <v>584.1696597503445</v>
      </c>
    </row>
    <row r="94" spans="2:38" ht="12.75">
      <c r="B94">
        <f t="shared" si="93"/>
        <v>55.09090909090933</v>
      </c>
      <c r="C94" s="4">
        <f t="shared" si="97"/>
        <v>60.600000000000264</v>
      </c>
      <c r="D94">
        <f t="shared" si="96"/>
        <v>49.5818181818184</v>
      </c>
      <c r="E94">
        <f t="shared" si="98"/>
        <v>49.47079946796931</v>
      </c>
      <c r="F94">
        <f t="shared" si="99"/>
        <v>35.119178438780395</v>
      </c>
      <c r="G94">
        <f t="shared" si="100"/>
        <v>3992.6743414440834</v>
      </c>
      <c r="H94">
        <f t="shared" si="101"/>
        <v>3155.7817228150543</v>
      </c>
      <c r="I94">
        <f t="shared" si="102"/>
        <v>836.8926186290291</v>
      </c>
      <c r="J94">
        <v>63.609090909090945</v>
      </c>
      <c r="K94">
        <v>69.97</v>
      </c>
      <c r="L94">
        <v>57.24818181818185</v>
      </c>
      <c r="M94">
        <v>60.5871347729863</v>
      </c>
      <c r="N94">
        <v>45.30291736177271</v>
      </c>
      <c r="O94">
        <v>4685.197076444929</v>
      </c>
      <c r="P94">
        <v>3741.428143431308</v>
      </c>
      <c r="Q94">
        <v>943.7689330136209</v>
      </c>
      <c r="R94">
        <v>6.300124766693605</v>
      </c>
      <c r="S94">
        <v>2.388382709792211</v>
      </c>
      <c r="T94" s="3">
        <v>941.3805503038286</v>
      </c>
      <c r="U94" s="3"/>
      <c r="V94" s="3"/>
      <c r="AD94">
        <f t="shared" si="94"/>
        <v>23.545454545454426</v>
      </c>
      <c r="AE94">
        <f t="shared" si="86"/>
        <v>25.89999999999987</v>
      </c>
      <c r="AF94">
        <f t="shared" si="95"/>
        <v>21.190909090908985</v>
      </c>
      <c r="AG94">
        <f t="shared" si="87"/>
        <v>696.665047257702</v>
      </c>
      <c r="AH94">
        <f t="shared" si="88"/>
        <v>16.066825202132915</v>
      </c>
      <c r="AI94">
        <f t="shared" si="89"/>
        <v>6.032205249746487</v>
      </c>
      <c r="AJ94">
        <f t="shared" si="90"/>
        <v>122.50580479199459</v>
      </c>
      <c r="AK94">
        <f t="shared" si="91"/>
        <v>7.080937420435973</v>
      </c>
      <c r="AL94">
        <f t="shared" si="92"/>
        <v>581.2401798861433</v>
      </c>
    </row>
    <row r="95" spans="2:38" ht="12.75">
      <c r="B95">
        <f t="shared" si="93"/>
        <v>55.000000000000234</v>
      </c>
      <c r="C95" s="4">
        <f t="shared" si="97"/>
        <v>60.50000000000026</v>
      </c>
      <c r="D95">
        <f t="shared" si="96"/>
        <v>49.50000000000022</v>
      </c>
      <c r="E95">
        <f t="shared" si="98"/>
        <v>49.348252248686904</v>
      </c>
      <c r="F95">
        <f t="shared" si="99"/>
        <v>35.00357124637459</v>
      </c>
      <c r="G95">
        <f t="shared" si="100"/>
        <v>3985.2107276920106</v>
      </c>
      <c r="H95">
        <f t="shared" si="101"/>
        <v>3149.421843487498</v>
      </c>
      <c r="I95">
        <f t="shared" si="102"/>
        <v>835.7888842045127</v>
      </c>
      <c r="J95">
        <v>63.61818181818185</v>
      </c>
      <c r="K95">
        <v>69.98</v>
      </c>
      <c r="L95">
        <v>57.25636363636367</v>
      </c>
      <c r="M95">
        <v>60.598683154009265</v>
      </c>
      <c r="N95">
        <v>45.313256083176235</v>
      </c>
      <c r="O95">
        <v>4685.930141623936</v>
      </c>
      <c r="P95">
        <v>3742.0443501368027</v>
      </c>
      <c r="Q95">
        <v>943.8857914871332</v>
      </c>
      <c r="R95">
        <v>6.410231827001781</v>
      </c>
      <c r="S95">
        <v>2.5156648403572603</v>
      </c>
      <c r="T95" s="3">
        <v>941.370126646776</v>
      </c>
      <c r="U95" s="3"/>
      <c r="V95" s="3"/>
      <c r="AD95">
        <f t="shared" si="94"/>
        <v>23.454545454545332</v>
      </c>
      <c r="AE95">
        <f t="shared" si="86"/>
        <v>25.79999999999987</v>
      </c>
      <c r="AF95">
        <f t="shared" si="95"/>
        <v>21.109090909090803</v>
      </c>
      <c r="AG95">
        <f t="shared" si="87"/>
        <v>691.2957798133846</v>
      </c>
      <c r="AH95">
        <f t="shared" si="88"/>
        <v>15.905120938738357</v>
      </c>
      <c r="AI95">
        <f t="shared" si="89"/>
        <v>5.738169663242802</v>
      </c>
      <c r="AJ95">
        <f t="shared" si="90"/>
        <v>119.05882918391546</v>
      </c>
      <c r="AK95">
        <f t="shared" si="91"/>
        <v>6.10482515187401</v>
      </c>
      <c r="AL95">
        <f t="shared" si="92"/>
        <v>578.3417757813431</v>
      </c>
    </row>
    <row r="96" spans="2:38" ht="12.75">
      <c r="B96">
        <f t="shared" si="93"/>
        <v>54.90909090909114</v>
      </c>
      <c r="C96" s="4">
        <f t="shared" si="97"/>
        <v>60.40000000000026</v>
      </c>
      <c r="D96">
        <f t="shared" si="96"/>
        <v>49.418181818182035</v>
      </c>
      <c r="E96">
        <f t="shared" si="98"/>
        <v>49.22560309432513</v>
      </c>
      <c r="F96">
        <f t="shared" si="99"/>
        <v>34.8877728468714</v>
      </c>
      <c r="G96">
        <f t="shared" si="100"/>
        <v>3977.745267106176</v>
      </c>
      <c r="H96">
        <f t="shared" si="101"/>
        <v>3143.0590916399415</v>
      </c>
      <c r="I96">
        <f t="shared" si="102"/>
        <v>834.6861754662345</v>
      </c>
      <c r="K96" s="1"/>
      <c r="T96" s="3"/>
      <c r="U96" s="3"/>
      <c r="V96" s="3"/>
      <c r="AD96">
        <f t="shared" si="94"/>
        <v>23.363636363636243</v>
      </c>
      <c r="AE96">
        <f t="shared" si="86"/>
        <v>25.699999999999868</v>
      </c>
      <c r="AF96">
        <f t="shared" si="95"/>
        <v>21.02727272727262</v>
      </c>
      <c r="AG96">
        <f t="shared" si="87"/>
        <v>685.9472832295869</v>
      </c>
      <c r="AH96">
        <f t="shared" si="88"/>
        <v>15.742390926282233</v>
      </c>
      <c r="AI96">
        <f t="shared" si="89"/>
        <v>5.429463180002508</v>
      </c>
      <c r="AJ96">
        <f t="shared" si="90"/>
        <v>115.65068350131162</v>
      </c>
      <c r="AK96">
        <f t="shared" si="91"/>
        <v>5.17982731266396</v>
      </c>
      <c r="AL96">
        <f t="shared" si="92"/>
        <v>575.4764270409393</v>
      </c>
    </row>
    <row r="97" spans="2:38" ht="12.75">
      <c r="B97">
        <f t="shared" si="93"/>
        <v>54.81818181818205</v>
      </c>
      <c r="C97" s="4">
        <f t="shared" si="97"/>
        <v>60.30000000000026</v>
      </c>
      <c r="D97">
        <f t="shared" si="96"/>
        <v>49.33636363636385</v>
      </c>
      <c r="E97">
        <f t="shared" si="98"/>
        <v>49.10285124104334</v>
      </c>
      <c r="F97">
        <f t="shared" si="99"/>
        <v>34.771781329973955</v>
      </c>
      <c r="G97">
        <f t="shared" si="100"/>
        <v>3970.2779478384923</v>
      </c>
      <c r="H97">
        <f t="shared" si="101"/>
        <v>3136.6934450205163</v>
      </c>
      <c r="I97">
        <f t="shared" si="102"/>
        <v>833.584502817976</v>
      </c>
      <c r="K97" s="1"/>
      <c r="T97" s="3"/>
      <c r="U97" s="3"/>
      <c r="V97" s="3"/>
      <c r="AD97">
        <f t="shared" si="94"/>
        <v>23.27272727272715</v>
      </c>
      <c r="AE97">
        <f t="shared" si="86"/>
        <v>25.599999999999866</v>
      </c>
      <c r="AF97">
        <f t="shared" si="95"/>
        <v>20.945454545454435</v>
      </c>
      <c r="AG97">
        <f t="shared" si="87"/>
        <v>680.6195575063095</v>
      </c>
      <c r="AH97">
        <f t="shared" si="88"/>
        <v>15.578603020678498</v>
      </c>
      <c r="AI97">
        <f t="shared" si="89"/>
        <v>5.10342416340224</v>
      </c>
      <c r="AJ97">
        <f t="shared" si="90"/>
        <v>112.28153210844943</v>
      </c>
      <c r="AK97">
        <f t="shared" si="91"/>
        <v>4.308459473616267</v>
      </c>
      <c r="AL97">
        <f t="shared" si="92"/>
        <v>572.6464848714763</v>
      </c>
    </row>
    <row r="98" spans="2:38" ht="12.75">
      <c r="B98">
        <f t="shared" si="93"/>
        <v>54.72727272727296</v>
      </c>
      <c r="C98" s="4">
        <f t="shared" si="97"/>
        <v>60.20000000000026</v>
      </c>
      <c r="D98">
        <f t="shared" si="96"/>
        <v>49.25454545454567</v>
      </c>
      <c r="E98">
        <f t="shared" si="98"/>
        <v>48.979995916700844</v>
      </c>
      <c r="F98">
        <f t="shared" si="99"/>
        <v>34.655594756603236</v>
      </c>
      <c r="G98">
        <f t="shared" si="100"/>
        <v>3962.8087579321627</v>
      </c>
      <c r="H98">
        <f t="shared" si="101"/>
        <v>3130.3248811172393</v>
      </c>
      <c r="I98">
        <f t="shared" si="102"/>
        <v>832.4838768149234</v>
      </c>
      <c r="K98" s="1"/>
      <c r="T98" s="3"/>
      <c r="U98" s="3"/>
      <c r="V98" s="3"/>
      <c r="AD98">
        <f t="shared" si="94"/>
        <v>23.181818181818056</v>
      </c>
      <c r="AE98">
        <f t="shared" si="86"/>
        <v>25.499999999999865</v>
      </c>
      <c r="AF98">
        <f t="shared" si="95"/>
        <v>20.863636363636253</v>
      </c>
      <c r="AG98">
        <f t="shared" si="87"/>
        <v>675.3126026435507</v>
      </c>
      <c r="AH98">
        <f t="shared" si="88"/>
        <v>15.41372349810042</v>
      </c>
      <c r="AI98">
        <f t="shared" si="89"/>
        <v>4.756489713007376</v>
      </c>
      <c r="AJ98">
        <f t="shared" si="90"/>
        <v>108.95154522589229</v>
      </c>
      <c r="AK98">
        <f t="shared" si="91"/>
        <v>3.4937352687660166</v>
      </c>
      <c r="AL98">
        <f t="shared" si="92"/>
        <v>569.8547926864245</v>
      </c>
    </row>
    <row r="99" spans="2:38" ht="12.75">
      <c r="B99">
        <f t="shared" si="93"/>
        <v>54.63636363636387</v>
      </c>
      <c r="C99" s="4">
        <f t="shared" si="97"/>
        <v>60.10000000000026</v>
      </c>
      <c r="D99">
        <f t="shared" si="96"/>
        <v>49.172727272727485</v>
      </c>
      <c r="E99">
        <f t="shared" si="98"/>
        <v>48.857036340736336</v>
      </c>
      <c r="F99">
        <f t="shared" si="99"/>
        <v>34.539211158305825</v>
      </c>
      <c r="G99">
        <f t="shared" si="100"/>
        <v>3955.3376853203436</v>
      </c>
      <c r="H99">
        <f t="shared" si="101"/>
        <v>3123.953377153775</v>
      </c>
      <c r="I99">
        <f t="shared" si="102"/>
        <v>831.3843081665686</v>
      </c>
      <c r="K99" s="1"/>
      <c r="T99" s="3"/>
      <c r="U99" s="3"/>
      <c r="V99" s="3"/>
      <c r="AD99">
        <f t="shared" si="94"/>
        <v>23.090909090908966</v>
      </c>
      <c r="AE99">
        <f t="shared" si="86"/>
        <v>25.399999999999864</v>
      </c>
      <c r="AF99">
        <f t="shared" si="95"/>
        <v>20.78181818181807</v>
      </c>
      <c r="AG99">
        <f t="shared" si="87"/>
        <v>670.0264186413118</v>
      </c>
      <c r="AH99">
        <f t="shared" si="88"/>
        <v>15.247716946346198</v>
      </c>
      <c r="AI99">
        <f t="shared" si="89"/>
        <v>4.383701520181797</v>
      </c>
      <c r="AJ99">
        <f t="shared" si="90"/>
        <v>105.66089923608229</v>
      </c>
      <c r="AK99">
        <f t="shared" si="91"/>
        <v>2.73934929084119</v>
      </c>
      <c r="AL99">
        <f t="shared" si="92"/>
        <v>567.1048686960708</v>
      </c>
    </row>
    <row r="100" spans="2:38" ht="12.75">
      <c r="B100">
        <f t="shared" si="93"/>
        <v>54.545454545454774</v>
      </c>
      <c r="C100" s="4">
        <f t="shared" si="97"/>
        <v>60.000000000000256</v>
      </c>
      <c r="D100">
        <f t="shared" si="96"/>
        <v>49.0909090909093</v>
      </c>
      <c r="E100">
        <f t="shared" si="98"/>
        <v>48.733971724045134</v>
      </c>
      <c r="F100">
        <f t="shared" si="99"/>
        <v>34.42262853664609</v>
      </c>
      <c r="G100">
        <f t="shared" si="100"/>
        <v>3947.8647178247984</v>
      </c>
      <c r="H100">
        <f t="shared" si="101"/>
        <v>3117.5789100850993</v>
      </c>
      <c r="I100">
        <f t="shared" si="102"/>
        <v>830.2858077396991</v>
      </c>
      <c r="K100" s="1"/>
      <c r="T100" s="3"/>
      <c r="U100" s="3"/>
      <c r="V100" s="3"/>
      <c r="AD100">
        <f t="shared" si="94"/>
        <v>22.999999999999872</v>
      </c>
      <c r="AE100">
        <f t="shared" si="86"/>
        <v>25.299999999999862</v>
      </c>
      <c r="AF100">
        <f t="shared" si="95"/>
        <v>20.69999999999989</v>
      </c>
      <c r="AG100">
        <f t="shared" si="87"/>
        <v>664.7610054995927</v>
      </c>
      <c r="AH100">
        <f t="shared" si="88"/>
        <v>15.080546146472713</v>
      </c>
      <c r="AI100">
        <f t="shared" si="89"/>
        <v>3.977797390000579</v>
      </c>
      <c r="AJ100">
        <f t="shared" si="90"/>
        <v>102.40977701062815</v>
      </c>
      <c r="AK100">
        <f t="shared" si="91"/>
        <v>2.0499700590959407</v>
      </c>
      <c r="AL100">
        <f t="shared" si="92"/>
        <v>564.4011985480605</v>
      </c>
    </row>
    <row r="101" spans="2:38" ht="12.75">
      <c r="B101">
        <f t="shared" si="93"/>
        <v>54.45454545454568</v>
      </c>
      <c r="C101" s="4">
        <f t="shared" si="97"/>
        <v>59.900000000000254</v>
      </c>
      <c r="D101">
        <f t="shared" si="96"/>
        <v>49.00909090909112</v>
      </c>
      <c r="E101">
        <f t="shared" si="98"/>
        <v>48.61080126885413</v>
      </c>
      <c r="F101">
        <f t="shared" si="99"/>
        <v>34.30584486258221</v>
      </c>
      <c r="G101">
        <f t="shared" si="100"/>
        <v>3940.3898431545185</v>
      </c>
      <c r="H101">
        <f t="shared" si="101"/>
        <v>3111.2014565930785</v>
      </c>
      <c r="I101">
        <f t="shared" si="102"/>
        <v>829.18838656144</v>
      </c>
      <c r="K101" s="1"/>
      <c r="T101" s="3"/>
      <c r="U101" s="3"/>
      <c r="V101" s="3"/>
      <c r="AD101">
        <f t="shared" si="94"/>
        <v>22.909090909090782</v>
      </c>
      <c r="AE101">
        <f t="shared" si="86"/>
        <v>25.19999999999986</v>
      </c>
      <c r="AF101">
        <f t="shared" si="95"/>
        <v>20.618181818181707</v>
      </c>
      <c r="AG101">
        <f t="shared" si="87"/>
        <v>659.5163632183932</v>
      </c>
      <c r="AH101">
        <f t="shared" si="88"/>
        <v>14.91217194361348</v>
      </c>
      <c r="AI101">
        <f t="shared" si="89"/>
        <v>3.5273635428601295</v>
      </c>
      <c r="AJ101">
        <f t="shared" si="90"/>
        <v>99.1983682612933</v>
      </c>
      <c r="AK101">
        <f t="shared" si="91"/>
        <v>1.431746567074157</v>
      </c>
      <c r="AL101">
        <f t="shared" si="92"/>
        <v>561.749741524174</v>
      </c>
    </row>
    <row r="102" spans="2:38" ht="12.75">
      <c r="B102">
        <f t="shared" si="93"/>
        <v>54.36363636363659</v>
      </c>
      <c r="C102" s="4">
        <f t="shared" si="97"/>
        <v>59.80000000000025</v>
      </c>
      <c r="D102">
        <f t="shared" si="96"/>
        <v>48.927272727272936</v>
      </c>
      <c r="E102">
        <f t="shared" si="98"/>
        <v>48.48752416859445</v>
      </c>
      <c r="F102">
        <f t="shared" si="99"/>
        <v>34.18885807582561</v>
      </c>
      <c r="G102">
        <f t="shared" si="100"/>
        <v>3932.91304890433</v>
      </c>
      <c r="H102">
        <f t="shared" si="101"/>
        <v>3104.820993081941</v>
      </c>
      <c r="I102">
        <f t="shared" si="102"/>
        <v>828.0920558223888</v>
      </c>
      <c r="K102" s="1"/>
      <c r="T102" s="3"/>
      <c r="U102" s="3"/>
      <c r="V102" s="3"/>
      <c r="AD102">
        <f t="shared" si="94"/>
        <v>22.81818181818169</v>
      </c>
      <c r="AE102">
        <f t="shared" si="86"/>
        <v>25.09999999999986</v>
      </c>
      <c r="AF102">
        <f t="shared" si="95"/>
        <v>20.53636363636352</v>
      </c>
      <c r="AG102">
        <f t="shared" si="87"/>
        <v>654.2924917977135</v>
      </c>
      <c r="AH102">
        <f t="shared" si="88"/>
        <v>14.742553105751153</v>
      </c>
      <c r="AI102">
        <f t="shared" si="89"/>
        <v>3.0124912416227794</v>
      </c>
      <c r="AJ102">
        <f t="shared" si="90"/>
        <v>96.0268699168924</v>
      </c>
      <c r="AK102">
        <f t="shared" si="91"/>
        <v>0.8932842763287709</v>
      </c>
      <c r="AL102">
        <f t="shared" si="92"/>
        <v>559.1589061571499</v>
      </c>
    </row>
    <row r="103" spans="2:38" ht="12.75">
      <c r="B103">
        <f t="shared" si="93"/>
        <v>54.272727272727494</v>
      </c>
      <c r="C103" s="4">
        <f t="shared" si="97"/>
        <v>59.70000000000025</v>
      </c>
      <c r="D103">
        <f t="shared" si="96"/>
        <v>48.84545454545475</v>
      </c>
      <c r="E103">
        <f t="shared" si="98"/>
        <v>48.36413960777169</v>
      </c>
      <c r="F103">
        <f t="shared" si="99"/>
        <v>34.07166608418329</v>
      </c>
      <c r="G103">
        <f t="shared" si="100"/>
        <v>3925.434322553475</v>
      </c>
      <c r="H103">
        <f t="shared" si="101"/>
        <v>3098.437495673662</v>
      </c>
      <c r="I103">
        <f t="shared" si="102"/>
        <v>826.9968268798129</v>
      </c>
      <c r="K103" s="1"/>
      <c r="T103" s="3"/>
      <c r="U103" s="3"/>
      <c r="V103" s="3"/>
      <c r="AD103">
        <f t="shared" si="94"/>
        <v>22.727272727272595</v>
      </c>
      <c r="AE103">
        <f t="shared" si="86"/>
        <v>24.999999999999858</v>
      </c>
      <c r="AF103">
        <f t="shared" si="95"/>
        <v>20.45454545454534</v>
      </c>
      <c r="AG103">
        <f t="shared" si="87"/>
        <v>649.0893912375532</v>
      </c>
      <c r="AH103">
        <f t="shared" si="88"/>
        <v>14.571646169046685</v>
      </c>
      <c r="AI103">
        <f t="shared" si="89"/>
        <v>2.391924293944405</v>
      </c>
      <c r="AJ103">
        <f t="shared" si="90"/>
        <v>92.89548652856718</v>
      </c>
      <c r="AK103">
        <f t="shared" si="91"/>
        <v>0.44787034860237185</v>
      </c>
      <c r="AL103">
        <f t="shared" si="92"/>
        <v>556.6417750575883</v>
      </c>
    </row>
    <row r="104" spans="2:38" ht="12.75">
      <c r="B104">
        <f t="shared" si="93"/>
        <v>54.18181818181841</v>
      </c>
      <c r="C104" s="4">
        <f t="shared" si="97"/>
        <v>59.60000000000025</v>
      </c>
      <c r="D104">
        <f t="shared" si="96"/>
        <v>48.76363636363657</v>
      </c>
      <c r="E104">
        <f t="shared" si="98"/>
        <v>48.240646761833844</v>
      </c>
      <c r="F104">
        <f t="shared" si="99"/>
        <v>33.95426676288238</v>
      </c>
      <c r="G104">
        <f t="shared" si="100"/>
        <v>3917.9536514641704</v>
      </c>
      <c r="H104">
        <f t="shared" si="101"/>
        <v>3092.0509402032403</v>
      </c>
      <c r="I104">
        <f t="shared" si="102"/>
        <v>825.9027112609301</v>
      </c>
      <c r="K104" s="1"/>
      <c r="T104" s="3"/>
      <c r="U104" s="3"/>
      <c r="V104" s="3"/>
      <c r="AD104">
        <f t="shared" si="94"/>
        <v>22.636363636363505</v>
      </c>
      <c r="AE104">
        <f t="shared" si="86"/>
        <v>24.899999999999856</v>
      </c>
      <c r="AF104">
        <f t="shared" si="95"/>
        <v>20.372727272727158</v>
      </c>
      <c r="AG104">
        <f t="shared" si="87"/>
        <v>643.9070615379121</v>
      </c>
      <c r="AH104">
        <f t="shared" si="88"/>
        <v>14.399405268131488</v>
      </c>
      <c r="AI104">
        <f t="shared" si="89"/>
        <v>1.5430128336539974</v>
      </c>
      <c r="AJ104">
        <f t="shared" si="90"/>
        <v>89.80443070620078</v>
      </c>
      <c r="AK104">
        <f t="shared" si="91"/>
        <v>0.1204251598811723</v>
      </c>
      <c r="AL104">
        <f t="shared" si="92"/>
        <v>554.2230559915926</v>
      </c>
    </row>
    <row r="105" spans="2:22" ht="12.75">
      <c r="B105">
        <f t="shared" si="93"/>
        <v>54.090909090909314</v>
      </c>
      <c r="C105" s="4">
        <f t="shared" si="97"/>
        <v>59.50000000000025</v>
      </c>
      <c r="D105">
        <f t="shared" si="96"/>
        <v>48.681818181818386</v>
      </c>
      <c r="E105">
        <f t="shared" si="98"/>
        <v>48.11704479703663</v>
      </c>
      <c r="F105">
        <f t="shared" si="99"/>
        <v>33.83665795387635</v>
      </c>
      <c r="G105">
        <f t="shared" si="100"/>
        <v>3910.471022880147</v>
      </c>
      <c r="H105">
        <f t="shared" si="101"/>
        <v>3085.6613022138654</v>
      </c>
      <c r="I105">
        <f t="shared" si="102"/>
        <v>824.8097206662815</v>
      </c>
      <c r="K105" s="1"/>
      <c r="T105" s="3"/>
      <c r="U105" s="3"/>
      <c r="V105" s="3"/>
    </row>
    <row r="106" spans="2:22" ht="12.75">
      <c r="B106">
        <f t="shared" si="93"/>
        <v>54.00000000000022</v>
      </c>
      <c r="C106" s="4">
        <f t="shared" si="97"/>
        <v>59.40000000000025</v>
      </c>
      <c r="D106">
        <f t="shared" si="96"/>
        <v>48.6000000000002</v>
      </c>
      <c r="E106">
        <f t="shared" si="98"/>
        <v>47.99333287030636</v>
      </c>
      <c r="F106">
        <f t="shared" si="99"/>
        <v>33.718837465132445</v>
      </c>
      <c r="G106">
        <f t="shared" si="100"/>
        <v>3902.98642392516</v>
      </c>
      <c r="H106">
        <f t="shared" si="101"/>
        <v>3079.268556951996</v>
      </c>
      <c r="I106">
        <f t="shared" si="102"/>
        <v>823.7178669731643</v>
      </c>
      <c r="K106" s="1"/>
      <c r="T106" s="3"/>
      <c r="U106" s="3"/>
      <c r="V106" s="3"/>
    </row>
    <row r="107" spans="2:22" ht="12.75">
      <c r="B107">
        <f t="shared" si="93"/>
        <v>53.90909090909113</v>
      </c>
      <c r="C107" s="4">
        <f t="shared" si="97"/>
        <v>59.300000000000246</v>
      </c>
      <c r="D107">
        <f t="shared" si="96"/>
        <v>48.51818181818202</v>
      </c>
      <c r="E107">
        <f t="shared" si="98"/>
        <v>47.86951012910023</v>
      </c>
      <c r="F107">
        <f t="shared" si="99"/>
        <v>33.60080306989951</v>
      </c>
      <c r="G107">
        <f t="shared" si="100"/>
        <v>3895.4998416014846</v>
      </c>
      <c r="H107">
        <f t="shared" si="101"/>
        <v>3072.8726793623105</v>
      </c>
      <c r="I107">
        <f t="shared" si="102"/>
        <v>822.6271622391741</v>
      </c>
      <c r="K107" s="1"/>
      <c r="T107" s="3"/>
      <c r="U107" s="3"/>
      <c r="V107" s="3"/>
    </row>
    <row r="108" spans="2:22" ht="12.75">
      <c r="B108">
        <f t="shared" si="93"/>
        <v>53.81818181818203</v>
      </c>
      <c r="C108" s="4">
        <f t="shared" si="97"/>
        <v>59.200000000000244</v>
      </c>
      <c r="D108">
        <f t="shared" si="96"/>
        <v>48.436363636363836</v>
      </c>
      <c r="E108">
        <f t="shared" si="98"/>
        <v>47.745575711263854</v>
      </c>
      <c r="F108">
        <f t="shared" si="99"/>
        <v>33.48255250595553</v>
      </c>
      <c r="G108">
        <f t="shared" si="100"/>
        <v>3888.0112627883705</v>
      </c>
      <c r="H108">
        <f t="shared" si="101"/>
        <v>3066.473644082549</v>
      </c>
      <c r="I108">
        <f t="shared" si="102"/>
        <v>821.5376187058214</v>
      </c>
      <c r="K108" s="1"/>
      <c r="T108" s="3"/>
      <c r="U108" s="3"/>
      <c r="V108" s="3"/>
    </row>
    <row r="109" spans="2:22" ht="12.75">
      <c r="B109">
        <f t="shared" si="93"/>
        <v>53.72727272727295</v>
      </c>
      <c r="C109" s="4">
        <f t="shared" si="97"/>
        <v>59.10000000000024</v>
      </c>
      <c r="D109">
        <f t="shared" si="96"/>
        <v>48.35454545454565</v>
      </c>
      <c r="E109">
        <f t="shared" si="98"/>
        <v>47.62152874488626</v>
      </c>
      <c r="F109">
        <f t="shared" si="99"/>
        <v>33.36408347483445</v>
      </c>
      <c r="G109">
        <f t="shared" si="100"/>
        <v>3880.520674240495</v>
      </c>
      <c r="H109">
        <f t="shared" si="101"/>
        <v>3060.0714254382456</v>
      </c>
      <c r="I109">
        <f t="shared" si="102"/>
        <v>820.4492488022493</v>
      </c>
      <c r="K109" s="1"/>
      <c r="T109" s="3"/>
      <c r="U109" s="3"/>
      <c r="V109" s="3"/>
    </row>
    <row r="110" spans="2:22" ht="12.75">
      <c r="B110">
        <f t="shared" si="93"/>
        <v>53.63636363636385</v>
      </c>
      <c r="C110" s="4">
        <f t="shared" si="97"/>
        <v>59.00000000000024</v>
      </c>
      <c r="D110">
        <f t="shared" si="96"/>
        <v>48.27272727272747</v>
      </c>
      <c r="E110">
        <f t="shared" si="98"/>
        <v>47.49736834815197</v>
      </c>
      <c r="F110">
        <f t="shared" si="99"/>
        <v>33.245393641031335</v>
      </c>
      <c r="G110">
        <f t="shared" si="100"/>
        <v>3873.028062586369</v>
      </c>
      <c r="H110">
        <f t="shared" si="101"/>
        <v>3053.665997437337</v>
      </c>
      <c r="I110">
        <f t="shared" si="102"/>
        <v>819.3620651490319</v>
      </c>
      <c r="K110" s="1"/>
      <c r="T110" s="3"/>
      <c r="U110" s="3"/>
      <c r="V110" s="3"/>
    </row>
    <row r="111" spans="2:22" ht="12.75">
      <c r="B111">
        <f t="shared" si="93"/>
        <v>53.54545454545476</v>
      </c>
      <c r="C111" s="4">
        <f t="shared" si="97"/>
        <v>58.90000000000024</v>
      </c>
      <c r="D111">
        <f t="shared" si="96"/>
        <v>48.19090909090929</v>
      </c>
      <c r="E111">
        <f t="shared" si="98"/>
        <v>47.37309362919027</v>
      </c>
      <c r="F111">
        <f t="shared" si="99"/>
        <v>33.126480631185125</v>
      </c>
      <c r="G111">
        <f t="shared" si="100"/>
        <v>3865.5334143267337</v>
      </c>
      <c r="H111">
        <f t="shared" si="101"/>
        <v>3047.2573337646418</v>
      </c>
      <c r="I111">
        <f t="shared" si="102"/>
        <v>818.2760805620919</v>
      </c>
      <c r="K111" s="1"/>
      <c r="T111" s="3"/>
      <c r="U111" s="3"/>
      <c r="V111" s="3"/>
    </row>
    <row r="112" spans="2:22" ht="12.75">
      <c r="B112">
        <f t="shared" si="93"/>
        <v>53.454545454545666</v>
      </c>
      <c r="C112" s="4">
        <f t="shared" si="97"/>
        <v>58.80000000000024</v>
      </c>
      <c r="D112">
        <f t="shared" si="96"/>
        <v>48.1090909090911</v>
      </c>
      <c r="E112">
        <f t="shared" si="98"/>
        <v>47.248703685921676</v>
      </c>
      <c r="F112">
        <f t="shared" si="99"/>
        <v>33.00734203323848</v>
      </c>
      <c r="G112">
        <f t="shared" si="100"/>
        <v>3858.0367158329163</v>
      </c>
      <c r="H112">
        <f t="shared" si="101"/>
        <v>3040.8454077762235</v>
      </c>
      <c r="I112">
        <f t="shared" si="102"/>
        <v>817.1913080566928</v>
      </c>
      <c r="K112" s="1"/>
      <c r="T112" s="3"/>
      <c r="U112" s="3"/>
      <c r="V112" s="3"/>
    </row>
    <row r="113" spans="2:22" ht="12.75">
      <c r="B113">
        <f t="shared" si="93"/>
        <v>53.36363636363657</v>
      </c>
      <c r="C113" s="4">
        <f t="shared" si="97"/>
        <v>58.70000000000024</v>
      </c>
      <c r="D113">
        <f t="shared" si="96"/>
        <v>48.02727272727292</v>
      </c>
      <c r="E113">
        <f t="shared" si="98"/>
        <v>47.12419760590124</v>
      </c>
      <c r="F113">
        <f t="shared" si="99"/>
        <v>32.887975395573584</v>
      </c>
      <c r="G113">
        <f t="shared" si="100"/>
        <v>3850.537953345174</v>
      </c>
      <c r="H113">
        <f t="shared" si="101"/>
        <v>3034.4301924936244</v>
      </c>
      <c r="I113">
        <f t="shared" si="102"/>
        <v>816.1077608515498</v>
      </c>
      <c r="K113" s="1"/>
      <c r="T113" s="3"/>
      <c r="U113" s="3"/>
      <c r="V113" s="3"/>
    </row>
    <row r="114" spans="2:22" ht="12.75">
      <c r="B114">
        <f t="shared" si="93"/>
        <v>53.27272727272748</v>
      </c>
      <c r="C114" s="4">
        <f t="shared" si="97"/>
        <v>58.600000000000236</v>
      </c>
      <c r="D114">
        <f t="shared" si="96"/>
        <v>47.94545454545474</v>
      </c>
      <c r="E114">
        <f t="shared" si="98"/>
        <v>46.99957446615903</v>
      </c>
      <c r="F114">
        <f t="shared" si="99"/>
        <v>32.76837822612322</v>
      </c>
      <c r="G114">
        <f t="shared" si="100"/>
        <v>3843.0371129710006</v>
      </c>
      <c r="H114">
        <f t="shared" si="101"/>
        <v>3028.011660597947</v>
      </c>
      <c r="I114">
        <f t="shared" si="102"/>
        <v>815.0254523730537</v>
      </c>
      <c r="K114" s="1"/>
      <c r="T114" s="3"/>
      <c r="U114" s="3"/>
      <c r="V114" s="3"/>
    </row>
    <row r="115" spans="2:22" ht="12.75">
      <c r="B115">
        <f t="shared" si="93"/>
        <v>53.18181818181839</v>
      </c>
      <c r="C115" s="4">
        <f t="shared" si="97"/>
        <v>58.500000000000234</v>
      </c>
      <c r="D115">
        <f t="shared" si="96"/>
        <v>47.86363636363656</v>
      </c>
      <c r="E115">
        <f t="shared" si="98"/>
        <v>46.87483333303733</v>
      </c>
      <c r="F115">
        <f t="shared" si="99"/>
        <v>32.648547991456404</v>
      </c>
      <c r="G115">
        <f t="shared" si="100"/>
        <v>3835.534180683406</v>
      </c>
      <c r="H115">
        <f t="shared" si="101"/>
        <v>3021.589784423826</v>
      </c>
      <c r="I115">
        <f t="shared" si="102"/>
        <v>813.9443962595797</v>
      </c>
      <c r="T115" s="3"/>
      <c r="U115" s="3"/>
      <c r="V115" s="3"/>
    </row>
    <row r="116" spans="2:22" ht="12.75">
      <c r="B116">
        <f t="shared" si="93"/>
        <v>53.0909090909093</v>
      </c>
      <c r="C116" s="4">
        <f t="shared" si="97"/>
        <v>58.40000000000023</v>
      </c>
      <c r="D116">
        <f t="shared" si="96"/>
        <v>47.78181818181837</v>
      </c>
      <c r="E116">
        <f t="shared" si="98"/>
        <v>46.74997326202473</v>
      </c>
      <c r="F116">
        <f t="shared" si="99"/>
        <v>32.52848211583733</v>
      </c>
      <c r="G116">
        <f t="shared" si="100"/>
        <v>3828.0291423191684</v>
      </c>
      <c r="H116">
        <f t="shared" si="101"/>
        <v>3015.1645359532313</v>
      </c>
      <c r="I116">
        <f t="shared" si="102"/>
        <v>812.8646063659371</v>
      </c>
      <c r="T116" s="3"/>
      <c r="U116" s="3"/>
      <c r="V116" s="3"/>
    </row>
    <row r="117" spans="2:22" ht="12.75">
      <c r="B117">
        <f t="shared" si="93"/>
        <v>53.000000000000206</v>
      </c>
      <c r="C117" s="4">
        <f t="shared" si="97"/>
        <v>58.30000000000023</v>
      </c>
      <c r="D117">
        <f t="shared" si="96"/>
        <v>47.70000000000019</v>
      </c>
      <c r="E117">
        <f t="shared" si="98"/>
        <v>46.62499329758694</v>
      </c>
      <c r="F117">
        <f t="shared" si="99"/>
        <v>32.408177980257044</v>
      </c>
      <c r="G117">
        <f t="shared" si="100"/>
        <v>3820.521983577065</v>
      </c>
      <c r="H117">
        <f t="shared" si="101"/>
        <v>3008.735886809146</v>
      </c>
      <c r="I117">
        <f t="shared" si="102"/>
        <v>811.7860967679189</v>
      </c>
      <c r="T117" s="3"/>
      <c r="U117" s="3"/>
      <c r="V117" s="3"/>
    </row>
    <row r="118" spans="2:22" ht="12.75">
      <c r="B118">
        <f t="shared" si="93"/>
        <v>52.90909090909111</v>
      </c>
      <c r="C118" s="4">
        <f t="shared" si="97"/>
        <v>58.20000000000023</v>
      </c>
      <c r="D118">
        <f t="shared" si="96"/>
        <v>47.61818181818201</v>
      </c>
      <c r="E118">
        <f t="shared" si="98"/>
        <v>46.49989247299424</v>
      </c>
      <c r="F118">
        <f t="shared" si="99"/>
        <v>32.28763292143665</v>
      </c>
      <c r="G118">
        <f t="shared" si="100"/>
        <v>3813.0126900160594</v>
      </c>
      <c r="H118">
        <f t="shared" si="101"/>
        <v>3002.303808249081</v>
      </c>
      <c r="I118">
        <f t="shared" si="102"/>
        <v>810.7088817669783</v>
      </c>
      <c r="T118" s="3"/>
      <c r="U118" s="3"/>
      <c r="V118" s="3"/>
    </row>
    <row r="119" spans="2:22" ht="12.75">
      <c r="B119">
        <f t="shared" si="93"/>
        <v>52.81818181818202</v>
      </c>
      <c r="C119" s="4">
        <f t="shared" si="97"/>
        <v>58.10000000000023</v>
      </c>
      <c r="D119">
        <f t="shared" si="96"/>
        <v>47.536363636363824</v>
      </c>
      <c r="E119">
        <f t="shared" si="98"/>
        <v>46.37466981014556</v>
      </c>
      <c r="F119">
        <f t="shared" si="99"/>
        <v>32.166844230800955</v>
      </c>
      <c r="G119">
        <f t="shared" si="100"/>
        <v>3805.5012470534675</v>
      </c>
      <c r="H119">
        <f t="shared" si="101"/>
        <v>2995.8682711584343</v>
      </c>
      <c r="I119">
        <f t="shared" si="102"/>
        <v>809.6329758950333</v>
      </c>
      <c r="T119" s="3"/>
      <c r="U119" s="3"/>
      <c r="V119" s="3"/>
    </row>
    <row r="120" spans="2:22" ht="12.75">
      <c r="B120">
        <f t="shared" si="93"/>
        <v>52.72727272727293</v>
      </c>
      <c r="C120" s="4">
        <f t="shared" si="97"/>
        <v>58.00000000000023</v>
      </c>
      <c r="D120">
        <f t="shared" si="96"/>
        <v>47.45454545454564</v>
      </c>
      <c r="E120">
        <f t="shared" si="98"/>
        <v>46.249324319389</v>
      </c>
      <c r="F120">
        <f t="shared" si="99"/>
        <v>32.045809153421885</v>
      </c>
      <c r="G120">
        <f t="shared" si="100"/>
        <v>3797.987639963093</v>
      </c>
      <c r="H120">
        <f t="shared" si="101"/>
        <v>2989.429246043707</v>
      </c>
      <c r="I120">
        <f t="shared" si="102"/>
        <v>808.5583939193862</v>
      </c>
      <c r="T120" s="3"/>
      <c r="U120" s="3"/>
      <c r="V120" s="3"/>
    </row>
    <row r="121" spans="2:22" ht="12.75">
      <c r="B121">
        <f t="shared" si="93"/>
        <v>52.63636363636384</v>
      </c>
      <c r="C121" s="4">
        <f t="shared" si="97"/>
        <v>57.900000000000226</v>
      </c>
      <c r="D121">
        <f t="shared" si="96"/>
        <v>47.37272727272746</v>
      </c>
      <c r="E121">
        <f t="shared" si="98"/>
        <v>46.123854999338754</v>
      </c>
      <c r="F121">
        <f t="shared" si="99"/>
        <v>31.924524886930044</v>
      </c>
      <c r="G121">
        <f t="shared" si="100"/>
        <v>3790.471853873324</v>
      </c>
      <c r="H121">
        <f t="shared" si="101"/>
        <v>2982.986703025531</v>
      </c>
      <c r="I121">
        <f t="shared" si="102"/>
        <v>807.4851508477932</v>
      </c>
      <c r="T121" s="3"/>
      <c r="U121" s="3"/>
      <c r="V121" s="3"/>
    </row>
    <row r="122" spans="2:22" ht="12.75">
      <c r="B122">
        <f t="shared" si="93"/>
        <v>52.545454545454746</v>
      </c>
      <c r="C122" s="4">
        <f t="shared" si="97"/>
        <v>57.800000000000225</v>
      </c>
      <c r="D122">
        <f t="shared" si="96"/>
        <v>47.290909090909274</v>
      </c>
      <c r="E122">
        <f t="shared" si="98"/>
        <v>45.998260836688445</v>
      </c>
      <c r="F122">
        <f t="shared" si="99"/>
        <v>31.8029885803936</v>
      </c>
      <c r="G122">
        <f t="shared" si="100"/>
        <v>3782.9538737652074</v>
      </c>
      <c r="H122">
        <f t="shared" si="101"/>
        <v>2976.540611831547</v>
      </c>
      <c r="I122">
        <f t="shared" si="102"/>
        <v>806.4132619336606</v>
      </c>
      <c r="U122" s="3"/>
      <c r="V122" s="3"/>
    </row>
    <row r="123" spans="2:22" ht="12.75">
      <c r="B123">
        <f t="shared" si="93"/>
        <v>52.45454545454565</v>
      </c>
      <c r="C123" s="4">
        <f t="shared" si="97"/>
        <v>57.70000000000022</v>
      </c>
      <c r="D123">
        <f t="shared" si="96"/>
        <v>47.20909090909109</v>
      </c>
      <c r="E123">
        <f t="shared" si="98"/>
        <v>45.87254080602061</v>
      </c>
      <c r="F123">
        <f t="shared" si="99"/>
        <v>31.681197333163198</v>
      </c>
      <c r="G123">
        <f t="shared" si="100"/>
        <v>3775.433684470486</v>
      </c>
      <c r="H123">
        <f t="shared" si="101"/>
        <v>2970.0909417890934</v>
      </c>
      <c r="I123">
        <f t="shared" si="102"/>
        <v>805.3427426813923</v>
      </c>
      <c r="U123" s="3"/>
      <c r="V123" s="3"/>
    </row>
    <row r="124" spans="2:22" ht="12.75">
      <c r="B124">
        <f t="shared" si="93"/>
        <v>52.36363636363656</v>
      </c>
      <c r="C124" s="4">
        <f t="shared" si="97"/>
        <v>57.60000000000022</v>
      </c>
      <c r="D124">
        <f t="shared" si="96"/>
        <v>47.12727272727291</v>
      </c>
      <c r="E124">
        <f t="shared" si="98"/>
        <v>45.74669386961232</v>
      </c>
      <c r="F124">
        <f t="shared" si="99"/>
        <v>31.559148193681672</v>
      </c>
      <c r="G124">
        <f t="shared" si="100"/>
        <v>3767.911270669595</v>
      </c>
      <c r="H124">
        <f t="shared" si="101"/>
        <v>2963.637661817729</v>
      </c>
      <c r="I124">
        <f t="shared" si="102"/>
        <v>804.2736088518659</v>
      </c>
      <c r="U124" s="3"/>
      <c r="V124" s="3"/>
    </row>
    <row r="125" spans="2:22" ht="12.75">
      <c r="B125">
        <f t="shared" si="93"/>
        <v>52.272727272727465</v>
      </c>
      <c r="C125" s="4">
        <f t="shared" si="97"/>
        <v>57.50000000000022</v>
      </c>
      <c r="D125">
        <f t="shared" si="96"/>
        <v>47.045454545454724</v>
      </c>
      <c r="E125">
        <f t="shared" si="98"/>
        <v>45.620718977236926</v>
      </c>
      <c r="F125">
        <f t="shared" si="99"/>
        <v>31.43683815825705</v>
      </c>
      <c r="G125">
        <f t="shared" si="100"/>
        <v>3760.3866168896398</v>
      </c>
      <c r="H125">
        <f t="shared" si="101"/>
        <v>2957.1807404215588</v>
      </c>
      <c r="I125">
        <f t="shared" si="102"/>
        <v>803.205876468081</v>
      </c>
      <c r="U125" s="3"/>
      <c r="V125" s="3"/>
    </row>
    <row r="126" spans="2:22" ht="12.75">
      <c r="B126">
        <f t="shared" si="93"/>
        <v>52.18181818181838</v>
      </c>
      <c r="C126" s="4">
        <f t="shared" si="97"/>
        <v>57.40000000000022</v>
      </c>
      <c r="D126">
        <f t="shared" si="96"/>
        <v>46.96363636363654</v>
      </c>
      <c r="E126">
        <f t="shared" si="98"/>
        <v>45.49461506596165</v>
      </c>
      <c r="F126">
        <f t="shared" si="99"/>
        <v>31.314264169797834</v>
      </c>
      <c r="G126">
        <f t="shared" si="100"/>
        <v>3752.8597075023226</v>
      </c>
      <c r="H126">
        <f t="shared" si="101"/>
        <v>2950.72014568137</v>
      </c>
      <c r="I126">
        <f t="shared" si="102"/>
        <v>802.1395618209526</v>
      </c>
      <c r="U126" s="3"/>
      <c r="V126" s="3"/>
    </row>
    <row r="127" spans="2:22" ht="12.75">
      <c r="B127">
        <f t="shared" si="93"/>
        <v>52.090909090909285</v>
      </c>
      <c r="C127" s="4">
        <f t="shared" si="97"/>
        <v>57.30000000000022</v>
      </c>
      <c r="D127">
        <f t="shared" si="96"/>
        <v>46.88181818181836</v>
      </c>
      <c r="E127">
        <f t="shared" si="98"/>
        <v>45.36838105994113</v>
      </c>
      <c r="F127">
        <f t="shared" si="99"/>
        <v>31.191423116508723</v>
      </c>
      <c r="G127">
        <f t="shared" si="100"/>
        <v>3745.3305267218457</v>
      </c>
      <c r="H127">
        <f t="shared" si="101"/>
        <v>2944.25584524658</v>
      </c>
      <c r="I127">
        <f t="shared" si="102"/>
        <v>801.0746814752656</v>
      </c>
      <c r="U127" s="3"/>
      <c r="V127" s="3"/>
    </row>
    <row r="128" spans="2:22" ht="12.75">
      <c r="B128">
        <f t="shared" si="93"/>
        <v>52.00000000000019</v>
      </c>
      <c r="C128" s="4">
        <f t="shared" si="97"/>
        <v>57.200000000000216</v>
      </c>
      <c r="D128">
        <f t="shared" si="96"/>
        <v>46.80000000000018</v>
      </c>
      <c r="E128">
        <f t="shared" si="98"/>
        <v>45.242015870206586</v>
      </c>
      <c r="F128">
        <f t="shared" si="99"/>
        <v>31.068311830545557</v>
      </c>
      <c r="G128">
        <f t="shared" si="100"/>
        <v>3737.7990586027695</v>
      </c>
      <c r="H128">
        <f t="shared" si="101"/>
        <v>2937.7878063269654</v>
      </c>
      <c r="I128">
        <f t="shared" si="102"/>
        <v>800.011252275804</v>
      </c>
      <c r="U128" s="3"/>
      <c r="V128" s="3"/>
    </row>
    <row r="129" spans="2:22" ht="12.75">
      <c r="B129">
        <f t="shared" si="93"/>
        <v>51.9090909090911</v>
      </c>
      <c r="C129" s="4">
        <f t="shared" si="97"/>
        <v>57.100000000000215</v>
      </c>
      <c r="D129">
        <f t="shared" si="96"/>
        <v>46.71818181818199</v>
      </c>
      <c r="E129">
        <f t="shared" si="98"/>
        <v>45.11551839445075</v>
      </c>
      <c r="F129">
        <f t="shared" si="99"/>
        <v>30.944927086627786</v>
      </c>
      <c r="G129">
        <f t="shared" si="100"/>
        <v>3730.2652870378397</v>
      </c>
      <c r="H129">
        <f t="shared" si="101"/>
        <v>2931.31599568419</v>
      </c>
      <c r="I129">
        <f t="shared" si="102"/>
        <v>798.9492913536496</v>
      </c>
      <c r="U129" s="3"/>
      <c r="V129" s="3"/>
    </row>
    <row r="130" spans="2:22" ht="12.75">
      <c r="B130">
        <f t="shared" si="93"/>
        <v>51.818181818182005</v>
      </c>
      <c r="C130" s="4">
        <f t="shared" si="97"/>
        <v>57.00000000000021</v>
      </c>
      <c r="D130">
        <f t="shared" si="96"/>
        <v>46.63636363636381</v>
      </c>
      <c r="E130">
        <f t="shared" si="98"/>
        <v>44.98888751680824</v>
      </c>
      <c r="F130">
        <f t="shared" si="99"/>
        <v>30.821265600606942</v>
      </c>
      <c r="G130">
        <f t="shared" si="100"/>
        <v>3722.7291957557745</v>
      </c>
      <c r="H130">
        <f t="shared" si="101"/>
        <v>2924.840379623123</v>
      </c>
      <c r="I130">
        <f t="shared" si="102"/>
        <v>797.8888161326513</v>
      </c>
      <c r="U130" s="3"/>
      <c r="V130" s="3"/>
    </row>
    <row r="131" spans="2:22" ht="12.75">
      <c r="B131">
        <f t="shared" si="93"/>
        <v>51.72727272727292</v>
      </c>
      <c r="C131" s="4">
        <f t="shared" si="97"/>
        <v>56.90000000000021</v>
      </c>
      <c r="D131">
        <f t="shared" si="96"/>
        <v>46.55454545454563</v>
      </c>
      <c r="E131">
        <f t="shared" si="98"/>
        <v>44.862122107631336</v>
      </c>
      <c r="F131">
        <f t="shared" si="99"/>
        <v>30.697324027989072</v>
      </c>
      <c r="G131">
        <f t="shared" si="100"/>
        <v>3715.1907683190084</v>
      </c>
      <c r="H131">
        <f t="shared" si="101"/>
        <v>2918.360923982911</v>
      </c>
      <c r="I131">
        <f t="shared" si="102"/>
        <v>796.8298443360973</v>
      </c>
      <c r="T131" s="3"/>
      <c r="U131" s="3"/>
      <c r="V131" s="3"/>
    </row>
    <row r="132" spans="2:22" ht="12.75">
      <c r="B132">
        <f aca="true" t="shared" si="103" ref="B132:B195">C132/1.1</f>
        <v>51.636363636363825</v>
      </c>
      <c r="C132" s="4">
        <f t="shared" si="97"/>
        <v>56.80000000000021</v>
      </c>
      <c r="D132">
        <f t="shared" si="96"/>
        <v>46.47272727272744</v>
      </c>
      <c r="E132">
        <f t="shared" si="98"/>
        <v>44.735221023261126</v>
      </c>
      <c r="F132">
        <f t="shared" si="99"/>
        <v>30.573098962409823</v>
      </c>
      <c r="G132">
        <f t="shared" si="100"/>
        <v>3707.649988121405</v>
      </c>
      <c r="H132">
        <f t="shared" si="101"/>
        <v>2911.87759412784</v>
      </c>
      <c r="I132">
        <f t="shared" si="102"/>
        <v>795.772393993565</v>
      </c>
      <c r="T132" s="3"/>
      <c r="U132" s="3"/>
      <c r="V132" s="3"/>
    </row>
    <row r="133" spans="2:22" ht="12.75">
      <c r="B133">
        <f t="shared" si="103"/>
        <v>51.54545454545473</v>
      </c>
      <c r="C133" s="4">
        <f t="shared" si="97"/>
        <v>56.70000000000021</v>
      </c>
      <c r="D133">
        <f aca="true" t="shared" si="104" ref="D133:D196">C133*9/11</f>
        <v>46.39090909090926</v>
      </c>
      <c r="E133">
        <f t="shared" si="98"/>
        <v>44.608183105793756</v>
      </c>
      <c r="F133">
        <f t="shared" si="99"/>
        <v>30.448586934059968</v>
      </c>
      <c r="G133">
        <f t="shared" si="100"/>
        <v>3700.1068383859174</v>
      </c>
      <c r="H133">
        <f t="shared" si="101"/>
        <v>2905.39035493795</v>
      </c>
      <c r="I133">
        <f t="shared" si="102"/>
        <v>794.7164834479672</v>
      </c>
      <c r="T133" s="3"/>
      <c r="U133" s="3"/>
      <c r="V133" s="3"/>
    </row>
    <row r="134" spans="2:22" ht="12.75">
      <c r="B134">
        <f t="shared" si="103"/>
        <v>51.45454545454564</v>
      </c>
      <c r="C134" s="4">
        <f t="shared" si="97"/>
        <v>56.60000000000021</v>
      </c>
      <c r="D134">
        <f t="shared" si="104"/>
        <v>46.309090909091076</v>
      </c>
      <c r="E134">
        <f t="shared" si="98"/>
        <v>44.4810071828418</v>
      </c>
      <c r="F134">
        <f t="shared" si="99"/>
        <v>30.323784408059325</v>
      </c>
      <c r="G134">
        <f t="shared" si="100"/>
        <v>3692.561302162225</v>
      </c>
      <c r="H134">
        <f t="shared" si="101"/>
        <v>2898.8991707993982</v>
      </c>
      <c r="I134">
        <f t="shared" si="102"/>
        <v>793.6621313628266</v>
      </c>
      <c r="T134" s="3"/>
      <c r="U134" s="3"/>
      <c r="V134" s="3"/>
    </row>
    <row r="135" spans="2:22" ht="12.75">
      <c r="B135">
        <f t="shared" si="103"/>
        <v>51.363636363636545</v>
      </c>
      <c r="C135" s="4">
        <f aca="true" t="shared" si="105" ref="C135:C145">C134-0.1</f>
        <v>56.500000000000206</v>
      </c>
      <c r="D135">
        <f t="shared" si="104"/>
        <v>46.2272727272729</v>
      </c>
      <c r="E135">
        <f aca="true" t="shared" si="106" ref="E135:E145">SQRT(C135^2-35^2)</f>
        <v>44.353692067290446</v>
      </c>
      <c r="F135">
        <f aca="true" t="shared" si="107" ref="F135:F145">SQRT(D135^2-35^2)</f>
        <v>30.198687782777395</v>
      </c>
      <c r="G135">
        <f aca="true" t="shared" si="108" ref="G135:G145">ASIN(35/C135)*C135^2+35*E135</f>
        <v>3685.0133623243046</v>
      </c>
      <c r="H135">
        <f aca="true" t="shared" si="109" ref="H135:H145">ASIN(35/D135)*D135^2+35*F135</f>
        <v>2892.404005594576</v>
      </c>
      <c r="I135">
        <f aca="true" t="shared" si="110" ref="I135:I145">G135-H135</f>
        <v>792.6093567297285</v>
      </c>
      <c r="T135" s="3"/>
      <c r="U135" s="3"/>
      <c r="V135" s="3"/>
    </row>
    <row r="136" spans="2:22" ht="12.75">
      <c r="B136">
        <f t="shared" si="103"/>
        <v>51.27272727272746</v>
      </c>
      <c r="C136" s="4">
        <f t="shared" si="105"/>
        <v>56.400000000000205</v>
      </c>
      <c r="D136">
        <f t="shared" si="104"/>
        <v>46.14545454545471</v>
      </c>
      <c r="E136">
        <f t="shared" si="106"/>
        <v>44.226236557048615</v>
      </c>
      <c r="F136">
        <f t="shared" si="107"/>
        <v>30.07329338809813</v>
      </c>
      <c r="G136">
        <f t="shared" si="108"/>
        <v>3677.4630015679822</v>
      </c>
      <c r="H136">
        <f t="shared" si="109"/>
        <v>2885.9048226919554</v>
      </c>
      <c r="I136">
        <f t="shared" si="110"/>
        <v>791.5581788760269</v>
      </c>
      <c r="T136" s="3"/>
      <c r="U136" s="3"/>
      <c r="V136" s="3"/>
    </row>
    <row r="137" spans="2:22" ht="12.75">
      <c r="B137">
        <f t="shared" si="103"/>
        <v>51.181818181818365</v>
      </c>
      <c r="C137" s="4">
        <f t="shared" si="105"/>
        <v>56.3000000000002</v>
      </c>
      <c r="D137">
        <f t="shared" si="104"/>
        <v>46.063636363636526</v>
      </c>
      <c r="E137">
        <f t="shared" si="106"/>
        <v>44.09863943479461</v>
      </c>
      <c r="F137">
        <f t="shared" si="107"/>
        <v>29.947597483626915</v>
      </c>
      <c r="G137">
        <f t="shared" si="108"/>
        <v>3669.910202408419</v>
      </c>
      <c r="H137">
        <f t="shared" si="109"/>
        <v>2879.401584935667</v>
      </c>
      <c r="I137">
        <f t="shared" si="110"/>
        <v>790.5086174727521</v>
      </c>
      <c r="T137" s="3"/>
      <c r="U137" s="3"/>
      <c r="V137" s="3"/>
    </row>
    <row r="138" spans="2:22" ht="12.75">
      <c r="B138">
        <f t="shared" si="103"/>
        <v>51.09090909090927</v>
      </c>
      <c r="C138" s="4">
        <f t="shared" si="105"/>
        <v>56.2000000000002</v>
      </c>
      <c r="D138">
        <f t="shared" si="104"/>
        <v>45.98181818181835</v>
      </c>
      <c r="E138">
        <f t="shared" si="106"/>
        <v>43.97089946771641</v>
      </c>
      <c r="F138">
        <f t="shared" si="107"/>
        <v>29.8215962568371</v>
      </c>
      <c r="G138">
        <f t="shared" si="108"/>
        <v>3662.3549471775696</v>
      </c>
      <c r="H138">
        <f t="shared" si="109"/>
        <v>2872.8942546347926</v>
      </c>
      <c r="I138">
        <f t="shared" si="110"/>
        <v>789.460692542777</v>
      </c>
      <c r="T138" s="3"/>
      <c r="U138" s="3"/>
      <c r="V138" s="3"/>
    </row>
    <row r="139" spans="2:22" ht="12.75">
      <c r="B139">
        <f t="shared" si="103"/>
        <v>51.00000000000018</v>
      </c>
      <c r="C139" s="4">
        <f t="shared" si="105"/>
        <v>56.1000000000002</v>
      </c>
      <c r="D139">
        <f t="shared" si="104"/>
        <v>45.90000000000016</v>
      </c>
      <c r="E139">
        <f t="shared" si="106"/>
        <v>43.84301540724614</v>
      </c>
      <c r="F139">
        <f t="shared" si="107"/>
        <v>29.69528582115375</v>
      </c>
      <c r="G139">
        <f t="shared" si="108"/>
        <v>3654.797218021581</v>
      </c>
      <c r="H139">
        <f t="shared" si="109"/>
        <v>2866.382793552365</v>
      </c>
      <c r="I139">
        <f t="shared" si="110"/>
        <v>788.4144244692161</v>
      </c>
      <c r="T139" s="3"/>
      <c r="U139" s="3"/>
      <c r="V139" s="3"/>
    </row>
    <row r="140" spans="2:22" ht="12.75">
      <c r="B140">
        <f t="shared" si="103"/>
        <v>50.909090909091084</v>
      </c>
      <c r="C140" s="4">
        <f t="shared" si="105"/>
        <v>56.0000000000002</v>
      </c>
      <c r="D140">
        <f t="shared" si="104"/>
        <v>45.81818181818198</v>
      </c>
      <c r="E140">
        <f t="shared" si="106"/>
        <v>43.714985988789046</v>
      </c>
      <c r="F140">
        <f t="shared" si="107"/>
        <v>29.568662213972107</v>
      </c>
      <c r="G140">
        <f t="shared" si="108"/>
        <v>3647.236996898154</v>
      </c>
      <c r="H140">
        <f t="shared" si="109"/>
        <v>2859.8671628940774</v>
      </c>
      <c r="I140">
        <f t="shared" si="110"/>
        <v>787.3698340040764</v>
      </c>
      <c r="T140" s="3"/>
      <c r="U140" s="3"/>
      <c r="V140" s="3"/>
    </row>
    <row r="141" spans="2:22" ht="12.75">
      <c r="B141">
        <f t="shared" si="103"/>
        <v>50.81818181818199</v>
      </c>
      <c r="C141" s="4">
        <f t="shared" si="105"/>
        <v>55.9000000000002</v>
      </c>
      <c r="D141">
        <f t="shared" si="104"/>
        <v>45.7363636363638</v>
      </c>
      <c r="E141">
        <f t="shared" si="106"/>
        <v>43.58680993144626</v>
      </c>
      <c r="F141">
        <f t="shared" si="107"/>
        <v>29.4417213946077</v>
      </c>
      <c r="G141">
        <f t="shared" si="108"/>
        <v>3639.674265573849</v>
      </c>
      <c r="H141">
        <f t="shared" si="109"/>
        <v>2853.3473232966608</v>
      </c>
      <c r="I141">
        <f t="shared" si="110"/>
        <v>786.3269422771882</v>
      </c>
      <c r="T141" s="3"/>
      <c r="U141" s="3"/>
      <c r="V141" s="3"/>
    </row>
    <row r="142" spans="2:22" ht="12.75">
      <c r="B142">
        <f t="shared" si="103"/>
        <v>50.727272727272904</v>
      </c>
      <c r="C142" s="4">
        <f t="shared" si="105"/>
        <v>55.800000000000196</v>
      </c>
      <c r="D142">
        <f t="shared" si="104"/>
        <v>45.65454545454561</v>
      </c>
      <c r="E142">
        <f t="shared" si="106"/>
        <v>43.45848593773167</v>
      </c>
      <c r="F142">
        <f t="shared" si="107"/>
        <v>29.314459242175545</v>
      </c>
      <c r="G142">
        <f t="shared" si="108"/>
        <v>3632.1090056213466</v>
      </c>
      <c r="H142">
        <f t="shared" si="109"/>
        <v>2846.823234815957</v>
      </c>
      <c r="I142">
        <f t="shared" si="110"/>
        <v>785.2857708053893</v>
      </c>
      <c r="T142" s="3"/>
      <c r="U142" s="3"/>
      <c r="V142" s="3"/>
    </row>
    <row r="143" spans="2:22" ht="12.75">
      <c r="B143">
        <f t="shared" si="103"/>
        <v>50.63636363636381</v>
      </c>
      <c r="C143" s="4">
        <f t="shared" si="105"/>
        <v>55.700000000000195</v>
      </c>
      <c r="D143">
        <f t="shared" si="104"/>
        <v>45.572727272727434</v>
      </c>
      <c r="E143">
        <f t="shared" si="106"/>
        <v>43.33001269328249</v>
      </c>
      <c r="F143">
        <f t="shared" si="107"/>
        <v>29.18687155339528</v>
      </c>
      <c r="G143">
        <f t="shared" si="108"/>
        <v>3624.5411984166562</v>
      </c>
      <c r="H143">
        <f t="shared" si="109"/>
        <v>2840.29485691465</v>
      </c>
      <c r="I143">
        <f t="shared" si="110"/>
        <v>784.2463415020061</v>
      </c>
      <c r="T143" s="3"/>
      <c r="U143" s="3"/>
      <c r="V143" s="3"/>
    </row>
    <row r="144" spans="2:22" ht="12.75">
      <c r="B144">
        <f t="shared" si="103"/>
        <v>50.54545454545472</v>
      </c>
      <c r="C144" s="4">
        <f t="shared" si="105"/>
        <v>55.60000000000019</v>
      </c>
      <c r="D144">
        <f t="shared" si="104"/>
        <v>45.49090909090925</v>
      </c>
      <c r="E144">
        <f t="shared" si="106"/>
        <v>43.20138886656332</v>
      </c>
      <c r="F144">
        <f t="shared" si="107"/>
        <v>29.058954040318962</v>
      </c>
      <c r="G144">
        <f t="shared" si="108"/>
        <v>3616.970825136272</v>
      </c>
      <c r="H144">
        <f t="shared" si="109"/>
        <v>2833.762148449644</v>
      </c>
      <c r="I144">
        <f t="shared" si="110"/>
        <v>783.2086766866282</v>
      </c>
      <c r="T144" s="3"/>
      <c r="U144" s="3"/>
      <c r="V144" s="3"/>
    </row>
    <row r="145" spans="2:22" ht="12.75">
      <c r="B145">
        <f t="shared" si="103"/>
        <v>50.454545454545624</v>
      </c>
      <c r="C145" s="4">
        <f t="shared" si="105"/>
        <v>55.50000000000019</v>
      </c>
      <c r="D145">
        <f t="shared" si="104"/>
        <v>45.40909090909106</v>
      </c>
      <c r="E145">
        <f t="shared" si="106"/>
        <v>43.07261310856379</v>
      </c>
      <c r="F145">
        <f t="shared" si="107"/>
        <v>28.930702327978434</v>
      </c>
      <c r="G145">
        <f t="shared" si="108"/>
        <v>3609.397866754278</v>
      </c>
      <c r="H145">
        <f t="shared" si="109"/>
        <v>2827.225067659095</v>
      </c>
      <c r="I145">
        <f t="shared" si="110"/>
        <v>782.1727990951827</v>
      </c>
      <c r="T145" s="3"/>
      <c r="U145" s="3"/>
      <c r="V145" s="3"/>
    </row>
    <row r="146" spans="2:22" ht="12.75">
      <c r="B146">
        <f t="shared" si="103"/>
        <v>50.36363636363653</v>
      </c>
      <c r="C146" s="4">
        <f aca="true" t="shared" si="111" ref="C146:C155">C145-0.1</f>
        <v>55.40000000000019</v>
      </c>
      <c r="D146">
        <f t="shared" si="104"/>
        <v>45.327272727272884</v>
      </c>
      <c r="E146">
        <f aca="true" t="shared" si="112" ref="E146:E155">SQRT(C146^2-35^2)</f>
        <v>42.94368405248927</v>
      </c>
      <c r="F146">
        <f aca="true" t="shared" si="113" ref="F146:F155">SQRT(D146^2-35^2)</f>
        <v>28.802111951948525</v>
      </c>
      <c r="G146">
        <f aca="true" t="shared" si="114" ref="G146:G155">ASIN(35/C146)*C146^2+35*E146</f>
        <v>3601.8223040393964</v>
      </c>
      <c r="H146">
        <f aca="true" t="shared" si="115" ref="H146:H155">ASIN(35/D146)*D146^2+35*F146</f>
        <v>2820.6835721490634</v>
      </c>
      <c r="I146">
        <f aca="true" t="shared" si="116" ref="I146:I155">G146-H146</f>
        <v>781.138731890333</v>
      </c>
      <c r="T146" s="3"/>
      <c r="U146" s="3"/>
      <c r="V146" s="3"/>
    </row>
    <row r="147" spans="2:22" ht="12.75">
      <c r="B147">
        <f t="shared" si="103"/>
        <v>50.272727272727444</v>
      </c>
      <c r="C147" s="4">
        <f t="shared" si="111"/>
        <v>55.30000000000019</v>
      </c>
      <c r="D147">
        <f t="shared" si="104"/>
        <v>45.2454545454547</v>
      </c>
      <c r="E147">
        <f t="shared" si="112"/>
        <v>42.81460031344472</v>
      </c>
      <c r="F147">
        <f t="shared" si="113"/>
        <v>28.673178355822486</v>
      </c>
      <c r="G147">
        <f t="shared" si="114"/>
        <v>3594.244117551983</v>
      </c>
      <c r="H147">
        <f t="shared" si="115"/>
        <v>2814.13761887978</v>
      </c>
      <c r="I147">
        <f t="shared" si="116"/>
        <v>780.1064986722031</v>
      </c>
      <c r="K147" s="1" t="s">
        <v>3</v>
      </c>
      <c r="L147" s="1" t="s">
        <v>1</v>
      </c>
      <c r="M147" s="1" t="s">
        <v>2</v>
      </c>
      <c r="N147" s="1" t="s">
        <v>37</v>
      </c>
      <c r="T147" s="3"/>
      <c r="U147" s="3"/>
      <c r="V147" s="3"/>
    </row>
    <row r="148" spans="2:22" ht="12.75">
      <c r="B148">
        <f t="shared" si="103"/>
        <v>50.18181818181835</v>
      </c>
      <c r="C148" s="4">
        <f t="shared" si="111"/>
        <v>55.20000000000019</v>
      </c>
      <c r="D148">
        <f t="shared" si="104"/>
        <v>45.16363636363651</v>
      </c>
      <c r="E148">
        <f t="shared" si="112"/>
        <v>42.685360488111385</v>
      </c>
      <c r="F148">
        <f t="shared" si="113"/>
        <v>28.543896888595825</v>
      </c>
      <c r="G148">
        <f t="shared" si="114"/>
        <v>3586.6632876409662</v>
      </c>
      <c r="H148">
        <f t="shared" si="115"/>
        <v>2807.587164151517</v>
      </c>
      <c r="I148">
        <f t="shared" si="116"/>
        <v>779.0761234894494</v>
      </c>
      <c r="L148">
        <f>90-K149</f>
        <v>69.6857857367725</v>
      </c>
      <c r="M148">
        <f>N148*0.9</f>
        <v>57.01564287554114</v>
      </c>
      <c r="N148">
        <f>L148/1.1</f>
        <v>63.35071430615682</v>
      </c>
      <c r="O148" t="s">
        <v>46</v>
      </c>
      <c r="Q148" s="1" t="s">
        <v>21</v>
      </c>
      <c r="R148" s="1" t="s">
        <v>22</v>
      </c>
      <c r="S148" s="1" t="s">
        <v>23</v>
      </c>
      <c r="T148" s="1" t="s">
        <v>24</v>
      </c>
      <c r="U148" s="1" t="s">
        <v>25</v>
      </c>
      <c r="V148" s="1" t="s">
        <v>26</v>
      </c>
    </row>
    <row r="149" spans="2:20" ht="12.75">
      <c r="B149">
        <f t="shared" si="103"/>
        <v>50.09090909090926</v>
      </c>
      <c r="C149" s="4">
        <f t="shared" si="111"/>
        <v>55.100000000000186</v>
      </c>
      <c r="D149">
        <f t="shared" si="104"/>
        <v>45.081818181818335</v>
      </c>
      <c r="E149">
        <f t="shared" si="112"/>
        <v>42.5559631544161</v>
      </c>
      <c r="F149">
        <f t="shared" si="113"/>
        <v>28.41426280195434</v>
      </c>
      <c r="G149">
        <f t="shared" si="114"/>
        <v>3579.0797944407223</v>
      </c>
      <c r="H149">
        <f t="shared" si="115"/>
        <v>2801.032163590044</v>
      </c>
      <c r="I149">
        <f t="shared" si="116"/>
        <v>778.0476308506782</v>
      </c>
      <c r="K149">
        <f>B2</f>
        <v>20.3142142632275</v>
      </c>
      <c r="L149">
        <f>N149*1.1</f>
        <v>49.461013882492104</v>
      </c>
      <c r="M149">
        <f>SQRT(K149^2+35^2)</f>
        <v>40.468102267493535</v>
      </c>
      <c r="N149">
        <f>M149/0.9</f>
        <v>44.964558074992816</v>
      </c>
      <c r="O149" t="s">
        <v>42</v>
      </c>
      <c r="Q149">
        <v>15</v>
      </c>
      <c r="R149">
        <v>1003.9975445990274</v>
      </c>
      <c r="S149">
        <v>856.9273053073009</v>
      </c>
      <c r="T149">
        <f>R149-S149</f>
        <v>147.07023929172647</v>
      </c>
    </row>
    <row r="150" spans="2:22" ht="12.75">
      <c r="B150">
        <f t="shared" si="103"/>
        <v>50.00000000000016</v>
      </c>
      <c r="C150" s="4">
        <f t="shared" si="111"/>
        <v>55.000000000000185</v>
      </c>
      <c r="D150">
        <f t="shared" si="104"/>
        <v>45.00000000000015</v>
      </c>
      <c r="E150">
        <f t="shared" si="112"/>
        <v>42.426406871193095</v>
      </c>
      <c r="F150">
        <f t="shared" si="113"/>
        <v>28.284271247462137</v>
      </c>
      <c r="G150">
        <f t="shared" si="114"/>
        <v>3571.493617867901</v>
      </c>
      <c r="H150">
        <f t="shared" si="115"/>
        <v>2794.4725721316504</v>
      </c>
      <c r="I150">
        <f t="shared" si="116"/>
        <v>777.0210457362505</v>
      </c>
      <c r="L150">
        <f>N150*1.1</f>
        <v>42.77777777777778</v>
      </c>
      <c r="M150">
        <v>35</v>
      </c>
      <c r="N150">
        <f>M150/0.9</f>
        <v>38.888888888888886</v>
      </c>
      <c r="O150" t="s">
        <v>43</v>
      </c>
      <c r="Q150">
        <v>20</v>
      </c>
      <c r="R150">
        <v>945.0685951702537</v>
      </c>
      <c r="S150">
        <v>935.6540341262304</v>
      </c>
      <c r="T150">
        <f>R150-S150</f>
        <v>9.414561044023344</v>
      </c>
      <c r="U150">
        <f>T150-T149</f>
        <v>-137.65567824770312</v>
      </c>
      <c r="V150">
        <f>Q150-5*T150/U150</f>
        <v>20.341960504785078</v>
      </c>
    </row>
    <row r="151" spans="2:22" ht="12.75">
      <c r="B151">
        <f t="shared" si="103"/>
        <v>49.90909090909107</v>
      </c>
      <c r="C151" s="4">
        <f t="shared" si="111"/>
        <v>54.90000000000018</v>
      </c>
      <c r="D151">
        <f t="shared" si="104"/>
        <v>44.91818181818197</v>
      </c>
      <c r="E151">
        <f t="shared" si="112"/>
        <v>42.29669017783803</v>
      </c>
      <c r="F151">
        <f t="shared" si="113"/>
        <v>28.153917273645124</v>
      </c>
      <c r="G151">
        <f t="shared" si="114"/>
        <v>3563.9047376181775</v>
      </c>
      <c r="H151">
        <f t="shared" si="115"/>
        <v>2787.908344007727</v>
      </c>
      <c r="I151">
        <f t="shared" si="116"/>
        <v>775.9963936104505</v>
      </c>
      <c r="L151">
        <f>SQRT(K149^2+35^2)</f>
        <v>40.468102267493535</v>
      </c>
      <c r="M151">
        <f>N151*0.9</f>
        <v>33.110265491585615</v>
      </c>
      <c r="N151">
        <f>L151/1.1</f>
        <v>36.78918387953957</v>
      </c>
      <c r="O151" t="s">
        <v>44</v>
      </c>
      <c r="Q151">
        <v>20.341960504785078</v>
      </c>
      <c r="R151">
        <v>940.5763748303123</v>
      </c>
      <c r="S151">
        <v>941.4077155271063</v>
      </c>
      <c r="T151">
        <f>R151-S151</f>
        <v>-0.8313406967940864</v>
      </c>
      <c r="U151">
        <f>T151-T150</f>
        <v>-10.24590174081743</v>
      </c>
      <c r="V151" s="6">
        <f>Q151-T151*0.34196/U151</f>
        <v>20.314214263227523</v>
      </c>
    </row>
    <row r="152" spans="2:19" ht="12.75">
      <c r="B152">
        <f t="shared" si="103"/>
        <v>49.818181818181976</v>
      </c>
      <c r="C152" s="4">
        <f t="shared" si="111"/>
        <v>54.80000000000018</v>
      </c>
      <c r="D152">
        <f t="shared" si="104"/>
        <v>44.836363636363785</v>
      </c>
      <c r="E152">
        <f t="shared" si="112"/>
        <v>42.16681159395408</v>
      </c>
      <c r="F152">
        <f t="shared" si="113"/>
        <v>28.02319582296503</v>
      </c>
      <c r="G152">
        <f t="shared" si="114"/>
        <v>3556.313133162959</v>
      </c>
      <c r="H152">
        <f t="shared" si="115"/>
        <v>2781.3394327288806</v>
      </c>
      <c r="I152">
        <f t="shared" si="116"/>
        <v>774.9737004340782</v>
      </c>
      <c r="L152">
        <v>35</v>
      </c>
      <c r="M152">
        <f>N152*0.9</f>
        <v>28.636363636363637</v>
      </c>
      <c r="N152">
        <f>L152/1.1</f>
        <v>31.818181818181817</v>
      </c>
      <c r="O152" t="s">
        <v>45</v>
      </c>
      <c r="R152" s="10">
        <v>941</v>
      </c>
      <c r="S152" s="10"/>
    </row>
    <row r="153" spans="2:14" ht="12.75">
      <c r="B153">
        <f t="shared" si="103"/>
        <v>49.72727272727289</v>
      </c>
      <c r="C153" s="4">
        <f t="shared" si="111"/>
        <v>54.70000000000018</v>
      </c>
      <c r="D153">
        <f t="shared" si="104"/>
        <v>44.7545454545456</v>
      </c>
      <c r="E153">
        <f t="shared" si="112"/>
        <v>42.03676961898975</v>
      </c>
      <c r="F153">
        <f t="shared" si="113"/>
        <v>27.892101728679183</v>
      </c>
      <c r="G153">
        <f t="shared" si="114"/>
        <v>3548.7187837460083</v>
      </c>
      <c r="H153">
        <f t="shared" si="115"/>
        <v>2774.7657910685743</v>
      </c>
      <c r="I153">
        <f t="shared" si="116"/>
        <v>773.9529926774339</v>
      </c>
      <c r="L153">
        <f>N153*1.1</f>
        <v>24.828484099500276</v>
      </c>
      <c r="M153">
        <f>K149</f>
        <v>20.3142142632275</v>
      </c>
      <c r="N153">
        <f>M153/0.9</f>
        <v>22.571349181363885</v>
      </c>
    </row>
    <row r="154" spans="2:22" ht="12.75">
      <c r="B154">
        <f t="shared" si="103"/>
        <v>49.6363636363638</v>
      </c>
      <c r="C154" s="4">
        <f t="shared" si="111"/>
        <v>54.60000000000018</v>
      </c>
      <c r="D154">
        <f t="shared" si="104"/>
        <v>44.67272727272742</v>
      </c>
      <c r="E154">
        <f t="shared" si="112"/>
        <v>41.90656273186838</v>
      </c>
      <c r="F154">
        <f t="shared" si="113"/>
        <v>27.760629711580467</v>
      </c>
      <c r="G154">
        <f t="shared" si="114"/>
        <v>3541.12166838002</v>
      </c>
      <c r="H154">
        <f t="shared" si="115"/>
        <v>2768.1873710462596</v>
      </c>
      <c r="I154">
        <f t="shared" si="116"/>
        <v>772.9342973337602</v>
      </c>
      <c r="L154">
        <f>K149</f>
        <v>20.3142142632275</v>
      </c>
      <c r="M154">
        <f>N154*0.9</f>
        <v>16.620720760822497</v>
      </c>
      <c r="N154">
        <f>L154/1.1</f>
        <v>18.467467512024996</v>
      </c>
      <c r="T154" s="3"/>
      <c r="U154" s="3"/>
      <c r="V154" s="3"/>
    </row>
    <row r="155" spans="2:22" ht="12.75">
      <c r="B155">
        <f t="shared" si="103"/>
        <v>49.5454545454547</v>
      </c>
      <c r="C155" s="4">
        <f t="shared" si="111"/>
        <v>54.50000000000018</v>
      </c>
      <c r="D155">
        <f t="shared" si="104"/>
        <v>44.590909090909236</v>
      </c>
      <c r="E155">
        <f t="shared" si="112"/>
        <v>41.77618939060885</v>
      </c>
      <c r="F155">
        <f t="shared" si="113"/>
        <v>27.628774376612</v>
      </c>
      <c r="G155">
        <f t="shared" si="114"/>
        <v>3533.521765843115</v>
      </c>
      <c r="H155">
        <f t="shared" si="115"/>
        <v>2761.604123910001</v>
      </c>
      <c r="I155">
        <f t="shared" si="116"/>
        <v>771.9176419331143</v>
      </c>
      <c r="T155" s="3"/>
      <c r="U155" s="3"/>
      <c r="V155" s="3"/>
    </row>
    <row r="156" spans="2:22" ht="12.75">
      <c r="B156">
        <f t="shared" si="103"/>
        <v>49.45454545454561</v>
      </c>
      <c r="C156" s="4">
        <f aca="true" t="shared" si="117" ref="C156:C183">C155-0.1</f>
        <v>54.400000000000176</v>
      </c>
      <c r="D156">
        <f t="shared" si="104"/>
        <v>44.50909090909106</v>
      </c>
      <c r="E156">
        <f aca="true" t="shared" si="118" ref="E156:E183">SQRT(C156^2-35^2)</f>
        <v>41.64564803193749</v>
      </c>
      <c r="F156">
        <f aca="true" t="shared" si="119" ref="F156:F183">SQRT(D156^2-35^2)</f>
        <v>27.496530209350635</v>
      </c>
      <c r="G156">
        <f aca="true" t="shared" si="120" ref="G156:G183">ASIN(35/C156)*C156^2+35*E156</f>
        <v>3525.919054675277</v>
      </c>
      <c r="H156">
        <f aca="true" t="shared" si="121" ref="H156:H183">ASIN(35/D156)*D156^2+35*F156</f>
        <v>2755.016000118555</v>
      </c>
      <c r="I156">
        <f aca="true" t="shared" si="122" ref="I156:I183">G156-H156</f>
        <v>770.903054556722</v>
      </c>
      <c r="T156" s="3"/>
      <c r="U156" s="3"/>
      <c r="V156" s="3"/>
    </row>
    <row r="157" spans="2:22" ht="12.75">
      <c r="B157">
        <f t="shared" si="103"/>
        <v>49.363636363636516</v>
      </c>
      <c r="C157" s="4">
        <f t="shared" si="117"/>
        <v>54.300000000000175</v>
      </c>
      <c r="D157">
        <f t="shared" si="104"/>
        <v>44.42727272727287</v>
      </c>
      <c r="E157">
        <f t="shared" si="118"/>
        <v>41.514937070890745</v>
      </c>
      <c r="F157">
        <f t="shared" si="119"/>
        <v>27.36389157235286</v>
      </c>
      <c r="G157">
        <f t="shared" si="120"/>
        <v>3518.3135131747144</v>
      </c>
      <c r="H157">
        <f t="shared" si="121"/>
        <v>2748.422949322891</v>
      </c>
      <c r="I157">
        <f t="shared" si="122"/>
        <v>769.8905638518236</v>
      </c>
      <c r="U157" s="3"/>
      <c r="V157" s="3"/>
    </row>
    <row r="158" spans="2:22" ht="12.75">
      <c r="B158">
        <f t="shared" si="103"/>
        <v>49.27272727272743</v>
      </c>
      <c r="C158" s="4">
        <f t="shared" si="117"/>
        <v>54.20000000000017</v>
      </c>
      <c r="D158">
        <f t="shared" si="104"/>
        <v>44.345454545454686</v>
      </c>
      <c r="E158">
        <f t="shared" si="118"/>
        <v>41.38405490040843</v>
      </c>
      <c r="F158">
        <f t="shared" si="119"/>
        <v>27.230852701356742</v>
      </c>
      <c r="G158">
        <f t="shared" si="120"/>
        <v>3510.7051193941506</v>
      </c>
      <c r="H158">
        <f t="shared" si="121"/>
        <v>2741.8249203471332</v>
      </c>
      <c r="I158">
        <f t="shared" si="122"/>
        <v>768.8801990470174</v>
      </c>
      <c r="U158" s="3"/>
      <c r="V158" s="3"/>
    </row>
    <row r="159" spans="2:22" ht="12.75">
      <c r="B159">
        <f t="shared" si="103"/>
        <v>49.181818181818336</v>
      </c>
      <c r="C159" s="4">
        <f t="shared" si="117"/>
        <v>54.10000000000017</v>
      </c>
      <c r="D159">
        <f t="shared" si="104"/>
        <v>44.26363636363651</v>
      </c>
      <c r="E159">
        <f t="shared" si="118"/>
        <v>41.25299989091725</v>
      </c>
      <c r="F159">
        <f t="shared" si="119"/>
        <v>27.09740770133269</v>
      </c>
      <c r="G159">
        <f t="shared" si="120"/>
        <v>3503.0938511370387</v>
      </c>
      <c r="H159">
        <f t="shared" si="121"/>
        <v>2735.221861168893</v>
      </c>
      <c r="I159">
        <f t="shared" si="122"/>
        <v>767.8719899681455</v>
      </c>
      <c r="U159" s="3"/>
      <c r="V159" s="3"/>
    </row>
    <row r="160" spans="2:22" ht="12.75">
      <c r="B160">
        <f t="shared" si="103"/>
        <v>49.09090909090924</v>
      </c>
      <c r="C160" s="4">
        <f t="shared" si="117"/>
        <v>54.00000000000017</v>
      </c>
      <c r="D160">
        <f t="shared" si="104"/>
        <v>44.18181818181832</v>
      </c>
      <c r="E160">
        <f t="shared" si="118"/>
        <v>41.1217703899044</v>
      </c>
      <c r="F160">
        <f t="shared" si="119"/>
        <v>26.96355054237576</v>
      </c>
      <c r="G160">
        <f t="shared" si="120"/>
        <v>3495.479685953708</v>
      </c>
      <c r="H160">
        <f t="shared" si="121"/>
        <v>2728.6137188989774</v>
      </c>
      <c r="I160">
        <f t="shared" si="122"/>
        <v>766.8659670547308</v>
      </c>
      <c r="U160" s="3"/>
      <c r="V160" s="3"/>
    </row>
    <row r="161" spans="2:22" ht="12.75">
      <c r="B161">
        <f t="shared" si="103"/>
        <v>49.00000000000015</v>
      </c>
      <c r="C161" s="4">
        <f t="shared" si="117"/>
        <v>53.90000000000017</v>
      </c>
      <c r="D161">
        <f t="shared" si="104"/>
        <v>44.100000000000136</v>
      </c>
      <c r="E161">
        <f t="shared" si="118"/>
        <v>40.99036472148081</v>
      </c>
      <c r="F161">
        <f t="shared" si="119"/>
        <v>26.829275055431744</v>
      </c>
      <c r="G161">
        <f t="shared" si="120"/>
        <v>3487.862601137425</v>
      </c>
      <c r="H161">
        <f t="shared" si="121"/>
        <v>2722.000439760433</v>
      </c>
      <c r="I161">
        <f t="shared" si="122"/>
        <v>765.8621613769919</v>
      </c>
      <c r="U161" s="3"/>
      <c r="V161" s="3"/>
    </row>
    <row r="162" spans="2:22" ht="12.75">
      <c r="B162">
        <f t="shared" si="103"/>
        <v>48.909090909091056</v>
      </c>
      <c r="C162" s="4">
        <f t="shared" si="117"/>
        <v>53.80000000000017</v>
      </c>
      <c r="D162">
        <f t="shared" si="104"/>
        <v>44.01818181818196</v>
      </c>
      <c r="E162">
        <f t="shared" si="118"/>
        <v>40.85878118593381</v>
      </c>
      <c r="F162">
        <f t="shared" si="119"/>
        <v>26.69457492784863</v>
      </c>
      <c r="G162">
        <f t="shared" si="120"/>
        <v>3480.242573720378</v>
      </c>
      <c r="H162">
        <f t="shared" si="121"/>
        <v>2715.3819690669206</v>
      </c>
      <c r="I162">
        <f t="shared" si="122"/>
        <v>764.8606046534574</v>
      </c>
      <c r="U162" s="3"/>
      <c r="V162" s="3"/>
    </row>
    <row r="163" spans="2:22" ht="12.75">
      <c r="B163">
        <f t="shared" si="103"/>
        <v>48.81818181818196</v>
      </c>
      <c r="C163" s="4">
        <f t="shared" si="117"/>
        <v>53.700000000000166</v>
      </c>
      <c r="D163">
        <f t="shared" si="104"/>
        <v>43.93636363636377</v>
      </c>
      <c r="E163">
        <f t="shared" si="118"/>
        <v>40.727018059268936</v>
      </c>
      <c r="F163">
        <f t="shared" si="119"/>
        <v>26.559443698744687</v>
      </c>
      <c r="G163">
        <f t="shared" si="120"/>
        <v>3472.6195804695813</v>
      </c>
      <c r="H163">
        <f t="shared" si="121"/>
        <v>2708.758251200364</v>
      </c>
      <c r="I163">
        <f t="shared" si="122"/>
        <v>763.8613292692171</v>
      </c>
      <c r="U163" s="3"/>
      <c r="V163" s="3"/>
    </row>
    <row r="164" spans="2:22" ht="12.75">
      <c r="B164">
        <f t="shared" si="103"/>
        <v>48.727272727272876</v>
      </c>
      <c r="C164" s="4">
        <f t="shared" si="117"/>
        <v>53.600000000000165</v>
      </c>
      <c r="D164">
        <f t="shared" si="104"/>
        <v>43.85454545454559</v>
      </c>
      <c r="E164">
        <f t="shared" si="118"/>
        <v>40.59507359274051</v>
      </c>
      <c r="F164">
        <f t="shared" si="119"/>
        <v>26.423874754184048</v>
      </c>
      <c r="G164">
        <f t="shared" si="120"/>
        <v>3464.9935978826984</v>
      </c>
      <c r="H164">
        <f t="shared" si="121"/>
        <v>2702.1292295878743</v>
      </c>
      <c r="I164">
        <f t="shared" si="122"/>
        <v>762.8643682948241</v>
      </c>
      <c r="U164" s="3"/>
      <c r="V164" s="3"/>
    </row>
    <row r="165" spans="2:22" ht="12.75">
      <c r="B165">
        <f t="shared" si="103"/>
        <v>48.63636363636378</v>
      </c>
      <c r="C165" s="4">
        <f t="shared" si="117"/>
        <v>53.50000000000016</v>
      </c>
      <c r="D165">
        <f t="shared" si="104"/>
        <v>43.77272727272741</v>
      </c>
      <c r="E165">
        <f t="shared" si="118"/>
        <v>40.462946012370594</v>
      </c>
      <c r="F165">
        <f t="shared" si="119"/>
        <v>26.287861322149695</v>
      </c>
      <c r="G165">
        <f t="shared" si="120"/>
        <v>3457.364602183773</v>
      </c>
      <c r="H165">
        <f t="shared" si="121"/>
        <v>2695.4948466778897</v>
      </c>
      <c r="I165">
        <f t="shared" si="122"/>
        <v>761.8697555058834</v>
      </c>
      <c r="U165" s="3"/>
      <c r="V165" s="3"/>
    </row>
    <row r="166" spans="2:22" ht="12.75">
      <c r="B166">
        <f t="shared" si="103"/>
        <v>48.54545454545469</v>
      </c>
      <c r="C166" s="4">
        <f t="shared" si="117"/>
        <v>53.40000000000016</v>
      </c>
      <c r="D166">
        <f t="shared" si="104"/>
        <v>43.69090909090922</v>
      </c>
      <c r="E166">
        <f t="shared" si="118"/>
        <v>40.33063351845613</v>
      </c>
      <c r="F166">
        <f t="shared" si="119"/>
        <v>26.151396467303506</v>
      </c>
      <c r="G166">
        <f t="shared" si="120"/>
        <v>3449.7325693188823</v>
      </c>
      <c r="H166">
        <f t="shared" si="121"/>
        <v>2688.855043915514</v>
      </c>
      <c r="I166">
        <f t="shared" si="122"/>
        <v>760.877525403368</v>
      </c>
      <c r="U166" s="3"/>
      <c r="V166" s="3"/>
    </row>
    <row r="167" spans="2:22" ht="12.75">
      <c r="B167">
        <f t="shared" si="103"/>
        <v>48.454545454545595</v>
      </c>
      <c r="C167" s="4">
        <f t="shared" si="117"/>
        <v>53.30000000000016</v>
      </c>
      <c r="D167">
        <f t="shared" si="104"/>
        <v>43.609090909091044</v>
      </c>
      <c r="E167">
        <f t="shared" si="118"/>
        <v>40.198134285063745</v>
      </c>
      <c r="F167">
        <f t="shared" si="119"/>
        <v>26.014473085522358</v>
      </c>
      <c r="G167">
        <f t="shared" si="120"/>
        <v>3442.0974749516854</v>
      </c>
      <c r="H167">
        <f t="shared" si="121"/>
        <v>2682.209761717026</v>
      </c>
      <c r="I167">
        <f t="shared" si="122"/>
        <v>759.8877132346593</v>
      </c>
      <c r="U167" s="3"/>
      <c r="V167" s="3"/>
    </row>
    <row r="168" spans="2:22" ht="12.75">
      <c r="B168">
        <f t="shared" si="103"/>
        <v>48.3636363636365</v>
      </c>
      <c r="C168" s="4">
        <f t="shared" si="117"/>
        <v>53.20000000000016</v>
      </c>
      <c r="D168">
        <f t="shared" si="104"/>
        <v>43.52727272727286</v>
      </c>
      <c r="E168">
        <f t="shared" si="118"/>
        <v>40.06544645951193</v>
      </c>
      <c r="F168">
        <f t="shared" si="119"/>
        <v>25.877083898198258</v>
      </c>
      <c r="G168">
        <f t="shared" si="120"/>
        <v>3434.4592944589012</v>
      </c>
      <c r="H168">
        <f t="shared" si="121"/>
        <v>2675.5589394434937</v>
      </c>
      <c r="I168">
        <f t="shared" si="122"/>
        <v>758.9003550154075</v>
      </c>
      <c r="U168" s="3"/>
      <c r="V168" s="3"/>
    </row>
    <row r="169" spans="2:22" ht="12.75">
      <c r="B169">
        <f t="shared" si="103"/>
        <v>48.272727272727415</v>
      </c>
      <c r="C169" s="4">
        <f t="shared" si="117"/>
        <v>53.10000000000016</v>
      </c>
      <c r="D169">
        <f t="shared" si="104"/>
        <v>43.44545454545467</v>
      </c>
      <c r="E169">
        <f t="shared" si="118"/>
        <v>39.932568161840244</v>
      </c>
      <c r="F169">
        <f t="shared" si="119"/>
        <v>25.739221446290255</v>
      </c>
      <c r="G169">
        <f t="shared" si="120"/>
        <v>3426.8180029256673</v>
      </c>
      <c r="H169">
        <f t="shared" si="121"/>
        <v>2668.9025153734947</v>
      </c>
      <c r="I169">
        <f t="shared" si="122"/>
        <v>757.9154875521726</v>
      </c>
      <c r="U169" s="3"/>
      <c r="V169" s="3"/>
    </row>
    <row r="170" spans="2:22" ht="12.75">
      <c r="B170">
        <f t="shared" si="103"/>
        <v>48.18181818181832</v>
      </c>
      <c r="C170" s="4">
        <f t="shared" si="117"/>
        <v>53.000000000000156</v>
      </c>
      <c r="D170">
        <f t="shared" si="104"/>
        <v>43.363636363636495</v>
      </c>
      <c r="E170">
        <f t="shared" si="118"/>
        <v>39.799497484265004</v>
      </c>
      <c r="F170">
        <f t="shared" si="119"/>
        <v>25.600878084114562</v>
      </c>
      <c r="G170">
        <f t="shared" si="120"/>
        <v>3419.173575140826</v>
      </c>
      <c r="H170">
        <f t="shared" si="121"/>
        <v>2662.240426674867</v>
      </c>
      <c r="I170">
        <f t="shared" si="122"/>
        <v>756.9331484659588</v>
      </c>
      <c r="U170" s="3"/>
      <c r="V170" s="3"/>
    </row>
    <row r="171" spans="2:22" ht="12.75">
      <c r="B171">
        <f t="shared" si="103"/>
        <v>48.09090909090923</v>
      </c>
      <c r="C171" s="4">
        <f t="shared" si="117"/>
        <v>52.900000000000155</v>
      </c>
      <c r="D171">
        <f t="shared" si="104"/>
        <v>43.28181818181831</v>
      </c>
      <c r="E171">
        <f t="shared" si="118"/>
        <v>39.66623249062124</v>
      </c>
      <c r="F171">
        <f t="shared" si="119"/>
        <v>25.46204597285886</v>
      </c>
      <c r="G171">
        <f t="shared" si="120"/>
        <v>3411.525985592091</v>
      </c>
      <c r="H171">
        <f t="shared" si="121"/>
        <v>2655.572609375472</v>
      </c>
      <c r="I171">
        <f t="shared" si="122"/>
        <v>755.9533762166188</v>
      </c>
      <c r="U171" s="3"/>
      <c r="V171" s="3"/>
    </row>
    <row r="172" spans="2:22" ht="12.75">
      <c r="B172">
        <f t="shared" si="103"/>
        <v>48.000000000000135</v>
      </c>
      <c r="C172" s="4">
        <f t="shared" si="117"/>
        <v>52.80000000000015</v>
      </c>
      <c r="D172">
        <f t="shared" si="104"/>
        <v>43.20000000000013</v>
      </c>
      <c r="E172">
        <f t="shared" si="118"/>
        <v>39.53277121579028</v>
      </c>
      <c r="F172">
        <f t="shared" si="119"/>
        <v>25.322717073805713</v>
      </c>
      <c r="G172">
        <f t="shared" si="120"/>
        <v>3403.8752084611224</v>
      </c>
      <c r="H172">
        <f t="shared" si="121"/>
        <v>2648.8989983329093</v>
      </c>
      <c r="I172">
        <f t="shared" si="122"/>
        <v>754.9762101282131</v>
      </c>
      <c r="U172" s="3"/>
      <c r="V172" s="3"/>
    </row>
    <row r="173" spans="2:22" ht="12.75">
      <c r="B173">
        <f t="shared" si="103"/>
        <v>47.90909090909104</v>
      </c>
      <c r="C173" s="4">
        <f t="shared" si="117"/>
        <v>52.70000000000015</v>
      </c>
      <c r="D173">
        <f t="shared" si="104"/>
        <v>43.118181818181945</v>
      </c>
      <c r="E173">
        <f t="shared" si="118"/>
        <v>39.39911166511265</v>
      </c>
      <c r="F173">
        <f t="shared" si="119"/>
        <v>25.182883141248862</v>
      </c>
      <c r="G173">
        <f t="shared" si="120"/>
        <v>3396.2212176184967</v>
      </c>
      <c r="H173">
        <f t="shared" si="121"/>
        <v>2642.2195272031454</v>
      </c>
      <c r="I173">
        <f t="shared" si="122"/>
        <v>754.0016904153513</v>
      </c>
      <c r="U173" s="3"/>
      <c r="V173" s="3"/>
    </row>
    <row r="174" spans="2:22" ht="12.75">
      <c r="B174">
        <f t="shared" si="103"/>
        <v>47.81818181818195</v>
      </c>
      <c r="C174" s="4">
        <f t="shared" si="117"/>
        <v>52.60000000000015</v>
      </c>
      <c r="D174">
        <f t="shared" si="104"/>
        <v>43.03636363636376</v>
      </c>
      <c r="E174">
        <f t="shared" si="118"/>
        <v>39.26525181378589</v>
      </c>
      <c r="F174">
        <f t="shared" si="119"/>
        <v>25.042535715085503</v>
      </c>
      <c r="G174">
        <f t="shared" si="120"/>
        <v>3388.563986618567</v>
      </c>
      <c r="H174">
        <f t="shared" si="121"/>
        <v>2635.534128408004</v>
      </c>
      <c r="I174">
        <f t="shared" si="122"/>
        <v>753.0298582105629</v>
      </c>
      <c r="U174" s="3"/>
      <c r="V174" s="3"/>
    </row>
    <row r="175" spans="2:22" ht="12.75">
      <c r="B175">
        <f t="shared" si="103"/>
        <v>47.72727272727286</v>
      </c>
      <c r="C175" s="4">
        <f t="shared" si="117"/>
        <v>52.50000000000015</v>
      </c>
      <c r="D175">
        <f t="shared" si="104"/>
        <v>42.95454545454558</v>
      </c>
      <c r="E175">
        <f t="shared" si="118"/>
        <v>39.131189606246515</v>
      </c>
      <c r="F175">
        <f t="shared" si="119"/>
        <v>24.901666113066057</v>
      </c>
      <c r="G175">
        <f t="shared" si="120"/>
        <v>3380.903488694208</v>
      </c>
      <c r="H175">
        <f t="shared" si="121"/>
        <v>2628.8427331014577</v>
      </c>
      <c r="I175">
        <f t="shared" si="122"/>
        <v>752.0607555927504</v>
      </c>
      <c r="U175" s="3"/>
      <c r="V175" s="3"/>
    </row>
    <row r="176" spans="2:22" ht="12.75">
      <c r="B176">
        <f t="shared" si="103"/>
        <v>47.63636363636377</v>
      </c>
      <c r="C176" s="4">
        <f t="shared" si="117"/>
        <v>52.40000000000015</v>
      </c>
      <c r="D176">
        <f t="shared" si="104"/>
        <v>42.872727272727396</v>
      </c>
      <c r="E176">
        <f t="shared" si="118"/>
        <v>38.996922955536064</v>
      </c>
      <c r="F176">
        <f t="shared" si="119"/>
        <v>24.760265422682032</v>
      </c>
      <c r="G176">
        <f t="shared" si="120"/>
        <v>3373.239696751464</v>
      </c>
      <c r="H176">
        <f t="shared" si="121"/>
        <v>2622.1452711346756</v>
      </c>
      <c r="I176">
        <f t="shared" si="122"/>
        <v>751.0944256167886</v>
      </c>
      <c r="U176" s="3"/>
      <c r="V176" s="3"/>
    </row>
    <row r="177" spans="2:22" ht="12.75">
      <c r="B177">
        <f t="shared" si="103"/>
        <v>47.545454545454675</v>
      </c>
      <c r="C177" s="4">
        <f t="shared" si="117"/>
        <v>52.300000000000146</v>
      </c>
      <c r="D177">
        <f t="shared" si="104"/>
        <v>42.79090909090921</v>
      </c>
      <c r="E177">
        <f t="shared" si="118"/>
        <v>38.862449742650234</v>
      </c>
      <c r="F177">
        <f t="shared" si="119"/>
        <v>24.618324492671235</v>
      </c>
      <c r="G177">
        <f t="shared" si="120"/>
        <v>3365.5725833640545</v>
      </c>
      <c r="H177">
        <f t="shared" si="121"/>
        <v>2615.441671019763</v>
      </c>
      <c r="I177">
        <f t="shared" si="122"/>
        <v>750.1309123442916</v>
      </c>
      <c r="U177" s="3"/>
      <c r="V177" s="3"/>
    </row>
    <row r="178" spans="2:22" ht="12.75">
      <c r="B178">
        <f t="shared" si="103"/>
        <v>47.45454545454558</v>
      </c>
      <c r="C178" s="4">
        <f t="shared" si="117"/>
        <v>52.200000000000145</v>
      </c>
      <c r="D178">
        <f t="shared" si="104"/>
        <v>42.70909090909103</v>
      </c>
      <c r="E178">
        <f t="shared" si="118"/>
        <v>38.72776781587102</v>
      </c>
      <c r="F178">
        <f t="shared" si="119"/>
        <v>24.475833924117936</v>
      </c>
      <c r="G178">
        <f t="shared" si="120"/>
        <v>3357.902120767789</v>
      </c>
      <c r="H178">
        <f t="shared" si="121"/>
        <v>2608.7318598921293</v>
      </c>
      <c r="I178">
        <f t="shared" si="122"/>
        <v>749.1702608756596</v>
      </c>
      <c r="U178" s="3"/>
      <c r="V178" s="3"/>
    </row>
    <row r="179" spans="2:22" ht="12.75">
      <c r="B179">
        <f t="shared" si="103"/>
        <v>47.36363636363649</v>
      </c>
      <c r="C179" s="4">
        <f t="shared" si="117"/>
        <v>52.10000000000014</v>
      </c>
      <c r="D179">
        <f t="shared" si="104"/>
        <v>42.627272727272846</v>
      </c>
      <c r="E179">
        <f t="shared" si="118"/>
        <v>38.59287499008094</v>
      </c>
      <c r="F179">
        <f t="shared" si="119"/>
        <v>24.332784061124187</v>
      </c>
      <c r="G179">
        <f t="shared" si="120"/>
        <v>3350.228280854837</v>
      </c>
      <c r="H179">
        <f t="shared" si="121"/>
        <v>2602.015763471417</v>
      </c>
      <c r="I179">
        <f t="shared" si="122"/>
        <v>748.2125173834202</v>
      </c>
      <c r="U179" s="3"/>
      <c r="V179" s="3"/>
    </row>
    <row r="180" spans="2:22" ht="12.75">
      <c r="B180">
        <f t="shared" si="103"/>
        <v>47.2727272727274</v>
      </c>
      <c r="C180" s="4">
        <f t="shared" si="117"/>
        <v>52.00000000000014</v>
      </c>
      <c r="D180">
        <f t="shared" si="104"/>
        <v>42.54545454545466</v>
      </c>
      <c r="E180">
        <f t="shared" si="118"/>
        <v>38.45776904605901</v>
      </c>
      <c r="F180">
        <f t="shared" si="119"/>
        <v>24.189164981027115</v>
      </c>
      <c r="G180">
        <f t="shared" si="120"/>
        <v>3342.5510351678818</v>
      </c>
      <c r="H180">
        <f t="shared" si="121"/>
        <v>2595.293306020928</v>
      </c>
      <c r="I180">
        <f t="shared" si="122"/>
        <v>747.2577291469538</v>
      </c>
      <c r="U180" s="3"/>
      <c r="V180" s="3"/>
    </row>
    <row r="181" spans="2:22" ht="12.75">
      <c r="B181">
        <f t="shared" si="103"/>
        <v>47.18181818181831</v>
      </c>
      <c r="C181" s="4">
        <f t="shared" si="117"/>
        <v>51.90000000000014</v>
      </c>
      <c r="D181">
        <f t="shared" si="104"/>
        <v>42.46363636363648</v>
      </c>
      <c r="E181">
        <f t="shared" si="118"/>
        <v>38.32244772975775</v>
      </c>
      <c r="F181">
        <f t="shared" si="119"/>
        <v>24.04496648413448</v>
      </c>
      <c r="G181">
        <f t="shared" si="120"/>
        <v>3334.870354894143</v>
      </c>
      <c r="H181">
        <f t="shared" si="121"/>
        <v>2588.5644103054688</v>
      </c>
      <c r="I181">
        <f t="shared" si="122"/>
        <v>746.3059445886743</v>
      </c>
      <c r="U181" s="3"/>
      <c r="V181" s="3"/>
    </row>
    <row r="182" spans="2:22" ht="12.75">
      <c r="B182">
        <f t="shared" si="103"/>
        <v>47.090909090909214</v>
      </c>
      <c r="C182" s="4">
        <f t="shared" si="117"/>
        <v>51.80000000000014</v>
      </c>
      <c r="D182">
        <f t="shared" si="104"/>
        <v>42.381818181818296</v>
      </c>
      <c r="E182">
        <f t="shared" si="118"/>
        <v>38.18690875156059</v>
      </c>
      <c r="F182">
        <f t="shared" si="119"/>
        <v>23.90017808294959</v>
      </c>
      <c r="G182">
        <f t="shared" si="120"/>
        <v>3327.1862108592654</v>
      </c>
      <c r="H182">
        <f t="shared" si="121"/>
        <v>2581.8289975475245</v>
      </c>
      <c r="I182">
        <f t="shared" si="122"/>
        <v>745.3572133117409</v>
      </c>
      <c r="U182" s="3"/>
      <c r="V182" s="3"/>
    </row>
    <row r="183" spans="2:22" ht="12.75">
      <c r="B183">
        <f t="shared" si="103"/>
        <v>47.00000000000012</v>
      </c>
      <c r="C183" s="4">
        <f t="shared" si="117"/>
        <v>51.70000000000014</v>
      </c>
      <c r="D183">
        <f t="shared" si="104"/>
        <v>42.30000000000012</v>
      </c>
      <c r="E183">
        <f t="shared" si="118"/>
        <v>38.05114978551916</v>
      </c>
      <c r="F183">
        <f t="shared" si="119"/>
        <v>23.754788990854244</v>
      </c>
      <c r="G183">
        <f t="shared" si="120"/>
        <v>3319.4985735210703</v>
      </c>
      <c r="H183">
        <f t="shared" si="121"/>
        <v>2575.0869873817023</v>
      </c>
      <c r="I183">
        <f t="shared" si="122"/>
        <v>744.411586139368</v>
      </c>
      <c r="U183" s="3"/>
      <c r="V183" s="3"/>
    </row>
    <row r="184" spans="2:22" ht="12.75">
      <c r="B184">
        <f t="shared" si="103"/>
        <v>46.90909090909103</v>
      </c>
      <c r="C184" s="4">
        <f aca="true" t="shared" si="123" ref="C184:C205">C183-0.1</f>
        <v>51.600000000000136</v>
      </c>
      <c r="D184">
        <f t="shared" si="104"/>
        <v>42.21818181818193</v>
      </c>
      <c r="E184">
        <f aca="true" t="shared" si="124" ref="E184:E205">SQRT(C184^2-35^2)</f>
        <v>37.9151684685696</v>
      </c>
      <c r="F184">
        <f aca="true" t="shared" si="125" ref="F184:F205">SQRT(D184^2-35^2)</f>
        <v>23.608788110215812</v>
      </c>
      <c r="G184">
        <f aca="true" t="shared" si="126" ref="G184:G205">ASIN(35/C184)*C184^2+35*E184</f>
        <v>3311.8074129631673</v>
      </c>
      <c r="H184">
        <f aca="true" t="shared" si="127" ref="H184:H205">ASIN(35/D184)*D184^2+35*F184</f>
        <v>2568.338297807335</v>
      </c>
      <c r="I184">
        <f aca="true" t="shared" si="128" ref="I184:I205">G184-H184</f>
        <v>743.4691151558322</v>
      </c>
      <c r="U184" s="3"/>
      <c r="V184" s="3"/>
    </row>
    <row r="185" spans="2:22" ht="12.75">
      <c r="B185">
        <f t="shared" si="103"/>
        <v>46.818181818181934</v>
      </c>
      <c r="C185" s="4">
        <f t="shared" si="123"/>
        <v>51.500000000000135</v>
      </c>
      <c r="D185">
        <f t="shared" si="104"/>
        <v>42.13636363636375</v>
      </c>
      <c r="E185">
        <f t="shared" si="124"/>
        <v>37.77896239972737</v>
      </c>
      <c r="F185">
        <f t="shared" si="125"/>
        <v>23.46216401988267</v>
      </c>
      <c r="G185">
        <f t="shared" si="126"/>
        <v>3304.1126988884216</v>
      </c>
      <c r="H185">
        <f t="shared" si="127"/>
        <v>2561.582845139154</v>
      </c>
      <c r="I185">
        <f t="shared" si="128"/>
        <v>742.5298537492677</v>
      </c>
      <c r="U185" s="3"/>
      <c r="V185" s="3"/>
    </row>
    <row r="186" spans="2:22" ht="12.75">
      <c r="B186">
        <f t="shared" si="103"/>
        <v>46.72727272727285</v>
      </c>
      <c r="C186" s="4">
        <f t="shared" si="123"/>
        <v>51.400000000000134</v>
      </c>
      <c r="D186">
        <f t="shared" si="104"/>
        <v>42.05454545454557</v>
      </c>
      <c r="E186">
        <f t="shared" si="124"/>
        <v>37.64252913925967</v>
      </c>
      <c r="F186">
        <f t="shared" si="125"/>
        <v>23.314904962028887</v>
      </c>
      <c r="G186">
        <f t="shared" si="126"/>
        <v>3296.4144006122697</v>
      </c>
      <c r="H186">
        <f t="shared" si="127"/>
        <v>2554.820543955939</v>
      </c>
      <c r="I186">
        <f t="shared" si="128"/>
        <v>741.5938566563309</v>
      </c>
      <c r="U186" s="3"/>
      <c r="V186" s="3"/>
    </row>
    <row r="187" spans="2:22" ht="12.75">
      <c r="B187">
        <f t="shared" si="103"/>
        <v>46.636363636363754</v>
      </c>
      <c r="C187" s="4">
        <f t="shared" si="123"/>
        <v>51.30000000000013</v>
      </c>
      <c r="D187">
        <f t="shared" si="104"/>
        <v>41.97272727272738</v>
      </c>
      <c r="E187">
        <f t="shared" si="124"/>
        <v>37.50586620783493</v>
      </c>
      <c r="F187">
        <f t="shared" si="125"/>
        <v>23.166998828306465</v>
      </c>
      <c r="G187">
        <f t="shared" si="126"/>
        <v>3288.7124870558855</v>
      </c>
      <c r="H187">
        <f t="shared" si="127"/>
        <v>2548.051307047025</v>
      </c>
      <c r="I187">
        <f t="shared" si="128"/>
        <v>740.6611800088604</v>
      </c>
      <c r="U187" s="3"/>
      <c r="V187" s="3"/>
    </row>
    <row r="188" spans="2:22" ht="12.75">
      <c r="B188">
        <f t="shared" si="103"/>
        <v>46.54545454545466</v>
      </c>
      <c r="C188" s="4">
        <f t="shared" si="123"/>
        <v>51.20000000000013</v>
      </c>
      <c r="D188">
        <f t="shared" si="104"/>
        <v>41.8909090909092</v>
      </c>
      <c r="E188">
        <f t="shared" si="124"/>
        <v>37.36897108564823</v>
      </c>
      <c r="F188">
        <f t="shared" si="125"/>
        <v>23.018433145260317</v>
      </c>
      <c r="G188">
        <f t="shared" si="126"/>
        <v>3281.006926739184</v>
      </c>
      <c r="H188">
        <f t="shared" si="127"/>
        <v>2541.275045356568</v>
      </c>
      <c r="I188">
        <f t="shared" si="128"/>
        <v>739.7318813826159</v>
      </c>
      <c r="U188" s="3"/>
      <c r="V188" s="3"/>
    </row>
    <row r="189" spans="2:22" ht="12.75">
      <c r="B189">
        <f t="shared" si="103"/>
        <v>46.45454545454557</v>
      </c>
      <c r="C189" s="4">
        <f t="shared" si="123"/>
        <v>51.10000000000013</v>
      </c>
      <c r="D189">
        <f t="shared" si="104"/>
        <v>41.80909090909102</v>
      </c>
      <c r="E189">
        <f t="shared" si="124"/>
        <v>37.23184121152234</v>
      </c>
      <c r="F189">
        <f t="shared" si="125"/>
        <v>22.86919505895731</v>
      </c>
      <c r="G189">
        <f t="shared" si="126"/>
        <v>3273.2976877736733</v>
      </c>
      <c r="H189">
        <f t="shared" si="127"/>
        <v>2534.491667925431</v>
      </c>
      <c r="I189">
        <f t="shared" si="128"/>
        <v>738.8060198482422</v>
      </c>
      <c r="U189" s="3"/>
      <c r="V189" s="3"/>
    </row>
    <row r="190" spans="2:22" ht="12.75">
      <c r="B190">
        <f t="shared" si="103"/>
        <v>46.36363636363647</v>
      </c>
      <c r="C190" s="4">
        <f t="shared" si="123"/>
        <v>51.00000000000013</v>
      </c>
      <c r="D190">
        <f t="shared" si="104"/>
        <v>41.72727272727283</v>
      </c>
      <c r="E190">
        <f t="shared" si="124"/>
        <v>37.09447398198299</v>
      </c>
      <c r="F190">
        <f t="shared" si="125"/>
        <v>22.71927131877709</v>
      </c>
      <c r="G190">
        <f t="shared" si="126"/>
        <v>3265.5847378551234</v>
      </c>
      <c r="H190">
        <f t="shared" si="127"/>
        <v>2527.7010818305716</v>
      </c>
      <c r="I190">
        <f t="shared" si="128"/>
        <v>737.8836560245518</v>
      </c>
      <c r="U190" s="3"/>
      <c r="V190" s="3"/>
    </row>
    <row r="191" spans="2:22" ht="12.75">
      <c r="B191">
        <f t="shared" si="103"/>
        <v>46.27272727272739</v>
      </c>
      <c r="C191" s="4">
        <f t="shared" si="123"/>
        <v>50.90000000000013</v>
      </c>
      <c r="D191">
        <f t="shared" si="104"/>
        <v>41.64545454545465</v>
      </c>
      <c r="E191">
        <f t="shared" si="124"/>
        <v>36.95686675030789</v>
      </c>
      <c r="F191">
        <f t="shared" si="125"/>
        <v>22.568648260308574</v>
      </c>
      <c r="G191">
        <f t="shared" si="126"/>
        <v>3257.8680442560794</v>
      </c>
      <c r="H191">
        <f t="shared" si="127"/>
        <v>2520.903192121795</v>
      </c>
      <c r="I191">
        <f t="shared" si="128"/>
        <v>736.9648521342842</v>
      </c>
      <c r="U191" s="3"/>
      <c r="V191" s="3"/>
    </row>
    <row r="192" spans="2:22" ht="12.75">
      <c r="B192">
        <f t="shared" si="103"/>
        <v>46.181818181818294</v>
      </c>
      <c r="C192" s="4">
        <f t="shared" si="123"/>
        <v>50.800000000000125</v>
      </c>
      <c r="D192">
        <f t="shared" si="104"/>
        <v>41.56363636363647</v>
      </c>
      <c r="E192">
        <f t="shared" si="124"/>
        <v>36.81901682554835</v>
      </c>
      <c r="F192">
        <f t="shared" si="125"/>
        <v>22.41731178729073</v>
      </c>
      <c r="G192">
        <f t="shared" si="126"/>
        <v>3250.14757381819</v>
      </c>
      <c r="H192">
        <f t="shared" si="127"/>
        <v>2514.0979017557092</v>
      </c>
      <c r="I192">
        <f t="shared" si="128"/>
        <v>736.0496720624806</v>
      </c>
      <c r="U192" s="3"/>
      <c r="V192" s="3"/>
    </row>
    <row r="193" spans="2:22" ht="12.75">
      <c r="B193">
        <f t="shared" si="103"/>
        <v>46.0909090909092</v>
      </c>
      <c r="C193" s="4">
        <f t="shared" si="123"/>
        <v>50.700000000000124</v>
      </c>
      <c r="D193">
        <f t="shared" si="104"/>
        <v>41.481818181818284</v>
      </c>
      <c r="E193">
        <f t="shared" si="124"/>
        <v>36.680921471522666</v>
      </c>
      <c r="F193">
        <f t="shared" si="125"/>
        <v>22.265247352531926</v>
      </c>
      <c r="G193">
        <f t="shared" si="126"/>
        <v>3242.4232929443515</v>
      </c>
      <c r="H193">
        <f t="shared" si="127"/>
        <v>2507.285111526747</v>
      </c>
      <c r="I193">
        <f t="shared" si="128"/>
        <v>735.1381814176043</v>
      </c>
      <c r="U193" s="3"/>
      <c r="V193" s="3"/>
    </row>
    <row r="194" spans="2:22" ht="12.75">
      <c r="B194">
        <f t="shared" si="103"/>
        <v>46.00000000000011</v>
      </c>
      <c r="C194" s="4">
        <f t="shared" si="123"/>
        <v>50.60000000000012</v>
      </c>
      <c r="D194">
        <f t="shared" si="104"/>
        <v>41.4000000000001</v>
      </c>
      <c r="E194">
        <f t="shared" si="124"/>
        <v>36.54257790578016</v>
      </c>
      <c r="F194">
        <f t="shared" si="125"/>
        <v>22.112439937736593</v>
      </c>
      <c r="G194">
        <f t="shared" si="126"/>
        <v>3234.6951675906766</v>
      </c>
      <c r="H194">
        <f t="shared" si="127"/>
        <v>2500.4647199950637</v>
      </c>
      <c r="I194">
        <f t="shared" si="128"/>
        <v>734.230447595613</v>
      </c>
      <c r="U194" s="3"/>
      <c r="V194" s="3"/>
    </row>
    <row r="195" spans="2:22" ht="12.75">
      <c r="B195">
        <f t="shared" si="103"/>
        <v>45.90909090909101</v>
      </c>
      <c r="C195" s="4">
        <f t="shared" si="123"/>
        <v>50.50000000000012</v>
      </c>
      <c r="D195">
        <f t="shared" si="104"/>
        <v>41.31818181818192</v>
      </c>
      <c r="E195">
        <f t="shared" si="124"/>
        <v>36.40398329853496</v>
      </c>
      <c r="F195">
        <f t="shared" si="125"/>
        <v>21.958874032161553</v>
      </c>
      <c r="G195">
        <f t="shared" si="126"/>
        <v>3226.9631632582523</v>
      </c>
      <c r="H195">
        <f t="shared" si="127"/>
        <v>2493.6366234111456</v>
      </c>
      <c r="I195">
        <f t="shared" si="128"/>
        <v>733.3265398471067</v>
      </c>
      <c r="U195" s="3"/>
      <c r="V195" s="3"/>
    </row>
    <row r="196" spans="2:22" ht="12.75">
      <c r="B196">
        <f aca="true" t="shared" si="129" ref="B196:B205">C196/1.1</f>
        <v>45.81818181818192</v>
      </c>
      <c r="C196" s="4">
        <f t="shared" si="123"/>
        <v>50.40000000000012</v>
      </c>
      <c r="D196">
        <f t="shared" si="104"/>
        <v>41.236363636363734</v>
      </c>
      <c r="E196">
        <f t="shared" si="124"/>
        <v>36.2651347715683</v>
      </c>
      <c r="F196">
        <f t="shared" si="125"/>
        <v>21.804533610018385</v>
      </c>
      <c r="G196">
        <f t="shared" si="126"/>
        <v>3219.227244984718</v>
      </c>
      <c r="H196">
        <f t="shared" si="127"/>
        <v>2486.800715636928</v>
      </c>
      <c r="I196">
        <f t="shared" si="128"/>
        <v>732.4265293477897</v>
      </c>
      <c r="U196" s="3"/>
      <c r="V196" s="3"/>
    </row>
    <row r="197" spans="2:22" ht="12.75">
      <c r="B197">
        <f t="shared" si="129"/>
        <v>45.72727272727283</v>
      </c>
      <c r="C197" s="4">
        <f t="shared" si="123"/>
        <v>50.30000000000012</v>
      </c>
      <c r="D197">
        <f aca="true" t="shared" si="130" ref="D197:D205">C197*9/11</f>
        <v>41.15454545454555</v>
      </c>
      <c r="E197">
        <f t="shared" si="124"/>
        <v>36.12602939709832</v>
      </c>
      <c r="F197">
        <f t="shared" si="125"/>
        <v>21.649402106530697</v>
      </c>
      <c r="G197">
        <f t="shared" si="126"/>
        <v>3211.487377335624</v>
      </c>
      <c r="H197">
        <f t="shared" si="127"/>
        <v>2479.9568880632155</v>
      </c>
      <c r="I197">
        <f t="shared" si="128"/>
        <v>731.5304892724084</v>
      </c>
      <c r="U197" s="3"/>
      <c r="V197" s="3"/>
    </row>
    <row r="198" spans="2:22" ht="12.75">
      <c r="B198">
        <f t="shared" si="129"/>
        <v>45.63636363636374</v>
      </c>
      <c r="C198" s="4">
        <f t="shared" si="123"/>
        <v>50.20000000000012</v>
      </c>
      <c r="D198">
        <f t="shared" si="130"/>
        <v>41.07272727272737</v>
      </c>
      <c r="E198">
        <f t="shared" si="124"/>
        <v>35.98666419661611</v>
      </c>
      <c r="F198">
        <f t="shared" si="125"/>
        <v>21.49346239254724</v>
      </c>
      <c r="G198">
        <f t="shared" si="126"/>
        <v>3203.743524395589</v>
      </c>
      <c r="H198">
        <f t="shared" si="127"/>
        <v>2473.1050295231857</v>
      </c>
      <c r="I198">
        <f t="shared" si="128"/>
        <v>730.638494872403</v>
      </c>
      <c r="U198" s="3"/>
      <c r="V198" s="3"/>
    </row>
    <row r="199" spans="2:22" ht="12.75">
      <c r="B199">
        <f t="shared" si="129"/>
        <v>45.545454545454646</v>
      </c>
      <c r="C199" s="4">
        <f t="shared" si="123"/>
        <v>50.100000000000115</v>
      </c>
      <c r="D199">
        <f t="shared" si="130"/>
        <v>40.990909090909184</v>
      </c>
      <c r="E199">
        <f t="shared" si="124"/>
        <v>35.8470361396868</v>
      </c>
      <c r="F199">
        <f t="shared" si="125"/>
        <v>21.336696747603206</v>
      </c>
      <c r="G199">
        <f t="shared" si="126"/>
        <v>3195.995649759233</v>
      </c>
      <c r="H199">
        <f t="shared" si="127"/>
        <v>2466.2450262017255</v>
      </c>
      <c r="I199">
        <f t="shared" si="128"/>
        <v>729.7506235575074</v>
      </c>
      <c r="U199" s="3"/>
      <c r="V199" s="3"/>
    </row>
    <row r="200" spans="2:22" ht="12.75">
      <c r="B200">
        <f t="shared" si="129"/>
        <v>45.45454545454555</v>
      </c>
      <c r="C200" s="4">
        <f t="shared" si="123"/>
        <v>50.000000000000114</v>
      </c>
      <c r="D200">
        <f t="shared" si="130"/>
        <v>40.909090909091</v>
      </c>
      <c r="E200">
        <f t="shared" si="124"/>
        <v>35.70714214271441</v>
      </c>
      <c r="F200">
        <f t="shared" si="125"/>
        <v>21.179086831312436</v>
      </c>
      <c r="G200">
        <f t="shared" si="126"/>
        <v>3188.2437165218903</v>
      </c>
      <c r="H200">
        <f t="shared" si="127"/>
        <v>2459.3767615403585</v>
      </c>
      <c r="I200">
        <f t="shared" si="128"/>
        <v>728.8669549815318</v>
      </c>
      <c r="U200" s="3"/>
      <c r="V200" s="3"/>
    </row>
    <row r="201" spans="2:22" ht="12.75">
      <c r="B201">
        <f t="shared" si="129"/>
        <v>45.36363636363646</v>
      </c>
      <c r="C201" s="4">
        <f t="shared" si="123"/>
        <v>49.90000000000011</v>
      </c>
      <c r="D201">
        <f t="shared" si="130"/>
        <v>40.82727272727282</v>
      </c>
      <c r="E201">
        <f t="shared" si="124"/>
        <v>35.56697906766909</v>
      </c>
      <c r="F201">
        <f t="shared" si="125"/>
        <v>21.020613652962535</v>
      </c>
      <c r="G201">
        <f t="shared" si="126"/>
        <v>3180.4876872700925</v>
      </c>
      <c r="H201">
        <f t="shared" si="127"/>
        <v>2452.5001161374726</v>
      </c>
      <c r="I201">
        <f t="shared" si="128"/>
        <v>727.9875711326199</v>
      </c>
      <c r="U201" s="3"/>
      <c r="V201" s="3"/>
    </row>
    <row r="202" spans="2:22" ht="12.75">
      <c r="B202">
        <f t="shared" si="129"/>
        <v>45.27272727272737</v>
      </c>
      <c r="C202" s="4">
        <f t="shared" si="123"/>
        <v>49.80000000000011</v>
      </c>
      <c r="D202">
        <f t="shared" si="130"/>
        <v>40.745454545454635</v>
      </c>
      <c r="E202">
        <f t="shared" si="124"/>
        <v>35.4265437207754</v>
      </c>
      <c r="F202">
        <f t="shared" si="125"/>
        <v>20.86125753917318</v>
      </c>
      <c r="G202">
        <f t="shared" si="126"/>
        <v>3172.72752407181</v>
      </c>
      <c r="H202">
        <f t="shared" si="127"/>
        <v>2445.614967643552</v>
      </c>
      <c r="I202">
        <f t="shared" si="128"/>
        <v>727.1125564282579</v>
      </c>
      <c r="U202" s="3"/>
      <c r="V202" s="3"/>
    </row>
    <row r="203" spans="2:22" ht="12.75">
      <c r="B203">
        <f t="shared" si="129"/>
        <v>45.18181818181828</v>
      </c>
      <c r="C203" s="4">
        <f t="shared" si="123"/>
        <v>49.70000000000011</v>
      </c>
      <c r="D203">
        <f t="shared" si="130"/>
        <v>40.66363636363645</v>
      </c>
      <c r="E203">
        <f t="shared" si="124"/>
        <v>35.28583285116012</v>
      </c>
      <c r="F203">
        <f t="shared" si="125"/>
        <v>20.70099809946507</v>
      </c>
      <c r="G203">
        <f t="shared" si="126"/>
        <v>3164.9631884664486</v>
      </c>
      <c r="H203">
        <f t="shared" si="127"/>
        <v>2438.7211906510975</v>
      </c>
      <c r="I203">
        <f t="shared" si="128"/>
        <v>726.2419978153512</v>
      </c>
      <c r="U203" s="3"/>
      <c r="V203" s="3"/>
    </row>
    <row r="204" spans="2:22" ht="12.75">
      <c r="B204">
        <f t="shared" si="129"/>
        <v>45.090909090909186</v>
      </c>
      <c r="C204" s="4">
        <f t="shared" si="123"/>
        <v>49.60000000000011</v>
      </c>
      <c r="D204">
        <f t="shared" si="130"/>
        <v>40.58181818181827</v>
      </c>
      <c r="E204">
        <f t="shared" si="124"/>
        <v>35.14484314945808</v>
      </c>
      <c r="F204">
        <f t="shared" si="125"/>
        <v>20.539814189572308</v>
      </c>
      <c r="G204">
        <f t="shared" si="126"/>
        <v>3157.194641454593</v>
      </c>
      <c r="H204">
        <f t="shared" si="127"/>
        <v>2431.818656578877</v>
      </c>
      <c r="I204">
        <f t="shared" si="128"/>
        <v>725.3759848757159</v>
      </c>
      <c r="U204" s="3"/>
      <c r="V204" s="3"/>
    </row>
    <row r="205" spans="2:22" ht="12.75">
      <c r="B205">
        <f t="shared" si="129"/>
        <v>45.00000000000009</v>
      </c>
      <c r="C205" s="4">
        <f t="shared" si="123"/>
        <v>49.50000000000011</v>
      </c>
      <c r="D205">
        <f t="shared" si="130"/>
        <v>40.500000000000085</v>
      </c>
      <c r="E205">
        <f t="shared" si="124"/>
        <v>35.00357124637443</v>
      </c>
      <c r="F205">
        <f t="shared" si="125"/>
        <v>20.377683872315</v>
      </c>
      <c r="G205">
        <f t="shared" si="126"/>
        <v>3149.4218434874883</v>
      </c>
      <c r="H205">
        <f t="shared" si="127"/>
        <v>2424.907233550132</v>
      </c>
      <c r="I205">
        <f t="shared" si="128"/>
        <v>724.5146099373565</v>
      </c>
      <c r="U205" s="3"/>
      <c r="V205" s="3"/>
    </row>
    <row r="206" spans="2:22" ht="12.75">
      <c r="B206"/>
      <c r="C206" s="4"/>
      <c r="D206"/>
      <c r="E206"/>
      <c r="U206" s="3"/>
      <c r="V206" s="3"/>
    </row>
    <row r="207" spans="2:22" ht="12.75">
      <c r="B207"/>
      <c r="C207" s="4"/>
      <c r="D207"/>
      <c r="E207"/>
      <c r="U207" s="3"/>
      <c r="V207" s="3"/>
    </row>
    <row r="208" spans="2:22" ht="12.75">
      <c r="B208"/>
      <c r="C208" s="4"/>
      <c r="D208"/>
      <c r="E208"/>
      <c r="U208" s="3"/>
      <c r="V208" s="3"/>
    </row>
    <row r="209" spans="2:22" ht="12.75">
      <c r="B209"/>
      <c r="C209" s="4"/>
      <c r="D209"/>
      <c r="E209"/>
      <c r="U209" s="3"/>
      <c r="V209" s="3"/>
    </row>
    <row r="210" spans="2:22" ht="12.75">
      <c r="B210"/>
      <c r="C210" s="4"/>
      <c r="D210"/>
      <c r="E210"/>
      <c r="U210" s="3"/>
      <c r="V210" s="3"/>
    </row>
    <row r="211" spans="2:22" ht="12.75">
      <c r="B211"/>
      <c r="C211" s="4"/>
      <c r="D211"/>
      <c r="E211"/>
      <c r="U211" s="3"/>
      <c r="V211" s="3"/>
    </row>
    <row r="212" spans="2:22" ht="12.75">
      <c r="B212"/>
      <c r="C212" s="4"/>
      <c r="D212"/>
      <c r="E212"/>
      <c r="U212" s="3"/>
      <c r="V212" s="3"/>
    </row>
    <row r="213" spans="2:22" ht="12.75">
      <c r="B213"/>
      <c r="C213" s="4"/>
      <c r="D213"/>
      <c r="E213"/>
      <c r="U213" s="3"/>
      <c r="V213" s="3"/>
    </row>
    <row r="214" spans="2:22" ht="12.75">
      <c r="B214"/>
      <c r="C214" s="4"/>
      <c r="D214"/>
      <c r="E214"/>
      <c r="U214" s="3"/>
      <c r="V214" s="3"/>
    </row>
    <row r="215" spans="2:22" ht="12.75">
      <c r="B215"/>
      <c r="C215" s="4"/>
      <c r="D215"/>
      <c r="E215"/>
      <c r="U215" s="3"/>
      <c r="V215" s="3"/>
    </row>
    <row r="216" spans="2:22" ht="12.75">
      <c r="B216"/>
      <c r="C216" s="4"/>
      <c r="D216"/>
      <c r="E216"/>
      <c r="U216" s="3"/>
      <c r="V216" s="3"/>
    </row>
    <row r="217" spans="2:22" ht="12.75">
      <c r="B217"/>
      <c r="C217" s="4"/>
      <c r="D217"/>
      <c r="E217"/>
      <c r="U217" s="3"/>
      <c r="V217" s="3"/>
    </row>
    <row r="218" spans="2:22" ht="12.75">
      <c r="B218"/>
      <c r="C218" s="4"/>
      <c r="D218"/>
      <c r="E218"/>
      <c r="U218" s="3"/>
      <c r="V218" s="3"/>
    </row>
    <row r="219" spans="2:22" ht="12.75">
      <c r="B219"/>
      <c r="C219" s="4"/>
      <c r="D219"/>
      <c r="E219"/>
      <c r="U219" s="3"/>
      <c r="V219" s="3"/>
    </row>
    <row r="220" spans="2:22" ht="12.75">
      <c r="B220"/>
      <c r="C220" s="4"/>
      <c r="D220"/>
      <c r="E220"/>
      <c r="U220" s="3"/>
      <c r="V220" s="3"/>
    </row>
    <row r="221" spans="2:22" ht="12.75">
      <c r="B221"/>
      <c r="C221" s="4"/>
      <c r="D221"/>
      <c r="E221"/>
      <c r="U221" s="3"/>
      <c r="V221" s="3"/>
    </row>
    <row r="222" spans="2:22" ht="12.75">
      <c r="B222"/>
      <c r="C222" s="4"/>
      <c r="D222"/>
      <c r="E222"/>
      <c r="U222" s="3"/>
      <c r="V222" s="3"/>
    </row>
    <row r="223" spans="2:22" ht="12.75">
      <c r="B223"/>
      <c r="C223" s="4"/>
      <c r="D223"/>
      <c r="E223"/>
      <c r="U223" s="3"/>
      <c r="V223" s="3"/>
    </row>
    <row r="224" spans="2:22" ht="12.75">
      <c r="B224"/>
      <c r="C224" s="4"/>
      <c r="D224"/>
      <c r="E224"/>
      <c r="U224" s="3"/>
      <c r="V224" s="3"/>
    </row>
    <row r="225" spans="2:22" ht="12.75">
      <c r="B225"/>
      <c r="C225" s="4"/>
      <c r="D225"/>
      <c r="E225"/>
      <c r="U225" s="3"/>
      <c r="V225" s="3"/>
    </row>
    <row r="226" spans="2:22" ht="12.75">
      <c r="B226"/>
      <c r="C226" s="4"/>
      <c r="D226"/>
      <c r="E226"/>
      <c r="U226" s="3"/>
      <c r="V226" s="3"/>
    </row>
    <row r="227" spans="2:22" ht="12.75">
      <c r="B227"/>
      <c r="C227" s="4"/>
      <c r="D227"/>
      <c r="E227"/>
      <c r="U227" s="3"/>
      <c r="V227" s="3"/>
    </row>
    <row r="228" spans="2:22" ht="12.75">
      <c r="B228"/>
      <c r="C228" s="4"/>
      <c r="D228"/>
      <c r="E228"/>
      <c r="U228" s="3"/>
      <c r="V228" s="3"/>
    </row>
    <row r="229" spans="2:22" ht="12.75">
      <c r="B229"/>
      <c r="C229" s="4"/>
      <c r="D229"/>
      <c r="E229"/>
      <c r="U229" s="3"/>
      <c r="V229" s="3"/>
    </row>
    <row r="230" spans="2:22" ht="12.75">
      <c r="B230"/>
      <c r="C230" s="4"/>
      <c r="D230"/>
      <c r="E230"/>
      <c r="U230" s="3"/>
      <c r="V230" s="3"/>
    </row>
    <row r="231" spans="2:22" ht="12.75">
      <c r="B231"/>
      <c r="C231" s="4"/>
      <c r="D231"/>
      <c r="E231"/>
      <c r="U231" s="3"/>
      <c r="V231" s="3"/>
    </row>
    <row r="232" spans="2:22" ht="12.75">
      <c r="B232"/>
      <c r="C232" s="4"/>
      <c r="D232"/>
      <c r="E232"/>
      <c r="U232" s="3"/>
      <c r="V232" s="3"/>
    </row>
    <row r="233" spans="2:22" ht="12.75">
      <c r="B233"/>
      <c r="C233" s="4"/>
      <c r="D233"/>
      <c r="E233"/>
      <c r="U233" s="3"/>
      <c r="V233" s="3"/>
    </row>
    <row r="234" spans="2:22" ht="12.75">
      <c r="B234"/>
      <c r="C234" s="4"/>
      <c r="D234"/>
      <c r="E234"/>
      <c r="U234" s="3"/>
      <c r="V234" s="3"/>
    </row>
    <row r="235" spans="2:22" ht="12.75">
      <c r="B235"/>
      <c r="C235" s="4"/>
      <c r="D235"/>
      <c r="E235"/>
      <c r="U235" s="3"/>
      <c r="V235" s="3"/>
    </row>
    <row r="236" spans="2:22" ht="12.75">
      <c r="B236"/>
      <c r="C236" s="4"/>
      <c r="D236"/>
      <c r="E236"/>
      <c r="U236" s="3"/>
      <c r="V236" s="3"/>
    </row>
    <row r="237" spans="2:22" ht="12.75">
      <c r="B237"/>
      <c r="C237" s="4"/>
      <c r="D237"/>
      <c r="E237"/>
      <c r="U237" s="3"/>
      <c r="V237" s="3"/>
    </row>
    <row r="238" spans="2:22" ht="12.75">
      <c r="B238"/>
      <c r="C238" s="4"/>
      <c r="D238"/>
      <c r="E238"/>
      <c r="U238" s="3"/>
      <c r="V238" s="3"/>
    </row>
    <row r="239" spans="2:22" ht="12.75">
      <c r="B239"/>
      <c r="C239" s="4"/>
      <c r="D239"/>
      <c r="E239"/>
      <c r="U239" s="3"/>
      <c r="V239" s="3"/>
    </row>
    <row r="240" spans="2:22" ht="12.75">
      <c r="B240"/>
      <c r="C240" s="4"/>
      <c r="D240"/>
      <c r="E240"/>
      <c r="U240" s="3"/>
      <c r="V240" s="3"/>
    </row>
    <row r="241" spans="2:22" ht="12.75">
      <c r="B241"/>
      <c r="C241" s="4"/>
      <c r="D241"/>
      <c r="E241"/>
      <c r="U241" s="3"/>
      <c r="V241" s="3"/>
    </row>
    <row r="242" spans="2:22" ht="12.75">
      <c r="B242"/>
      <c r="C242" s="4"/>
      <c r="D242"/>
      <c r="E242"/>
      <c r="U242" s="3"/>
      <c r="V242" s="3"/>
    </row>
    <row r="243" spans="2:22" ht="12.75">
      <c r="B243"/>
      <c r="C243" s="4"/>
      <c r="D243"/>
      <c r="E243"/>
      <c r="U243" s="3"/>
      <c r="V243" s="3"/>
    </row>
    <row r="244" spans="2:22" ht="12.75">
      <c r="B244"/>
      <c r="C244" s="4"/>
      <c r="D244"/>
      <c r="E244"/>
      <c r="U244" s="3"/>
      <c r="V244" s="3"/>
    </row>
    <row r="245" spans="2:22" ht="12.75">
      <c r="B245"/>
      <c r="C245" s="4"/>
      <c r="D245"/>
      <c r="E245"/>
      <c r="U245" s="3"/>
      <c r="V245" s="3"/>
    </row>
    <row r="246" spans="2:22" ht="12.75">
      <c r="B246"/>
      <c r="C246" s="4"/>
      <c r="D246"/>
      <c r="E246"/>
      <c r="U246" s="3"/>
      <c r="V246" s="3"/>
    </row>
    <row r="247" spans="2:22" ht="12.75">
      <c r="B247"/>
      <c r="C247" s="4"/>
      <c r="D247"/>
      <c r="E247"/>
      <c r="U247" s="3"/>
      <c r="V247" s="3"/>
    </row>
    <row r="248" spans="2:22" ht="12.75">
      <c r="B248"/>
      <c r="C248" s="4"/>
      <c r="D248"/>
      <c r="E248"/>
      <c r="U248" s="3"/>
      <c r="V248" s="3"/>
    </row>
    <row r="249" spans="2:22" ht="12.75">
      <c r="B249"/>
      <c r="C249" s="4"/>
      <c r="D249"/>
      <c r="E249"/>
      <c r="U249" s="3"/>
      <c r="V249" s="3"/>
    </row>
    <row r="250" spans="2:22" ht="12.75">
      <c r="B250"/>
      <c r="C250" s="4"/>
      <c r="D250"/>
      <c r="E250"/>
      <c r="U250" s="3"/>
      <c r="V250" s="3"/>
    </row>
    <row r="251" spans="2:22" ht="12.75">
      <c r="B251"/>
      <c r="C251" s="4"/>
      <c r="D251"/>
      <c r="E251"/>
      <c r="U251" s="3"/>
      <c r="V251" s="3"/>
    </row>
    <row r="252" spans="2:22" ht="12.75">
      <c r="B252"/>
      <c r="C252" s="4"/>
      <c r="D252"/>
      <c r="E252"/>
      <c r="U252" s="3"/>
      <c r="V252" s="3"/>
    </row>
    <row r="253" spans="2:22" ht="12.75">
      <c r="B253"/>
      <c r="C253" s="4"/>
      <c r="D253"/>
      <c r="E253"/>
      <c r="U253" s="3"/>
      <c r="V253" s="3"/>
    </row>
    <row r="254" spans="2:22" ht="12.75">
      <c r="B254"/>
      <c r="C254" s="4"/>
      <c r="D254"/>
      <c r="E254"/>
      <c r="U254" s="3"/>
      <c r="V254" s="3"/>
    </row>
    <row r="255" spans="2:22" ht="12.75">
      <c r="B255"/>
      <c r="C255" s="4"/>
      <c r="D255"/>
      <c r="E255"/>
      <c r="U255" s="3"/>
      <c r="V255" s="3"/>
    </row>
    <row r="256" spans="2:22" ht="12.75">
      <c r="B256"/>
      <c r="C256" s="4"/>
      <c r="D256"/>
      <c r="E256"/>
      <c r="U256" s="3"/>
      <c r="V256" s="3"/>
    </row>
    <row r="257" spans="2:22" ht="12.75">
      <c r="B257"/>
      <c r="C257" s="4"/>
      <c r="D257"/>
      <c r="E257"/>
      <c r="U257" s="3"/>
      <c r="V257" s="3"/>
    </row>
    <row r="258" spans="2:22" ht="12.75">
      <c r="B258"/>
      <c r="C258" s="4"/>
      <c r="D258"/>
      <c r="E258"/>
      <c r="U258" s="3"/>
      <c r="V258" s="3"/>
    </row>
    <row r="259" spans="2:22" ht="12.75">
      <c r="B259"/>
      <c r="C259" s="4"/>
      <c r="D259"/>
      <c r="E259"/>
      <c r="U259" s="3"/>
      <c r="V259" s="3"/>
    </row>
    <row r="260" spans="2:22" ht="12.75">
      <c r="B260"/>
      <c r="C260" s="4"/>
      <c r="D260"/>
      <c r="E260"/>
      <c r="U260" s="3"/>
      <c r="V260" s="3"/>
    </row>
    <row r="261" spans="2:22" ht="12.75">
      <c r="B261"/>
      <c r="C261" s="4"/>
      <c r="D261"/>
      <c r="E261"/>
      <c r="U261" s="3"/>
      <c r="V261" s="3"/>
    </row>
    <row r="262" spans="2:22" ht="12.75">
      <c r="B262"/>
      <c r="C262" s="4"/>
      <c r="D262"/>
      <c r="E262"/>
      <c r="U262" s="3"/>
      <c r="V262" s="3"/>
    </row>
    <row r="263" spans="2:22" ht="12.75">
      <c r="B263"/>
      <c r="C263" s="4"/>
      <c r="D263"/>
      <c r="E263"/>
      <c r="U263" s="3"/>
      <c r="V263" s="3"/>
    </row>
    <row r="264" spans="2:22" ht="12.75">
      <c r="B264"/>
      <c r="C264" s="4"/>
      <c r="D264"/>
      <c r="E264"/>
      <c r="U264" s="3"/>
      <c r="V264" s="3"/>
    </row>
    <row r="265" spans="2:22" ht="12.75">
      <c r="B265"/>
      <c r="C265" s="4"/>
      <c r="D265"/>
      <c r="E265"/>
      <c r="U265" s="3"/>
      <c r="V265" s="3"/>
    </row>
    <row r="266" spans="2:22" ht="12.75">
      <c r="B266"/>
      <c r="C266" s="4"/>
      <c r="D266"/>
      <c r="E266"/>
      <c r="U266" s="3"/>
      <c r="V266" s="3"/>
    </row>
    <row r="267" spans="2:22" ht="12.75">
      <c r="B267"/>
      <c r="C267" s="4"/>
      <c r="D267"/>
      <c r="E267"/>
      <c r="U267" s="3"/>
      <c r="V267" s="3"/>
    </row>
    <row r="268" spans="2:22" ht="12.75">
      <c r="B268"/>
      <c r="C268" s="4"/>
      <c r="D268"/>
      <c r="E268"/>
      <c r="U268" s="3"/>
      <c r="V268" s="3"/>
    </row>
    <row r="269" spans="2:22" ht="12.75">
      <c r="B269"/>
      <c r="C269" s="4"/>
      <c r="D269"/>
      <c r="E269"/>
      <c r="U269" s="3"/>
      <c r="V269" s="3"/>
    </row>
    <row r="270" spans="2:22" ht="12.75">
      <c r="B270"/>
      <c r="C270" s="4"/>
      <c r="D270"/>
      <c r="E270"/>
      <c r="U270" s="3"/>
      <c r="V270" s="3"/>
    </row>
    <row r="271" spans="2:22" ht="12.75">
      <c r="B271"/>
      <c r="C271" s="4"/>
      <c r="D271"/>
      <c r="E271"/>
      <c r="U271" s="3"/>
      <c r="V271" s="3"/>
    </row>
    <row r="272" spans="2:22" ht="12.75">
      <c r="B272"/>
      <c r="C272" s="4"/>
      <c r="D272"/>
      <c r="E272"/>
      <c r="U272" s="3"/>
      <c r="V272" s="3"/>
    </row>
    <row r="273" spans="3:22" ht="12.75">
      <c r="C273" s="4"/>
      <c r="D273"/>
      <c r="E273"/>
      <c r="U273" s="3"/>
      <c r="V273" s="3"/>
    </row>
    <row r="274" spans="3:22" ht="12.75">
      <c r="C274" s="4"/>
      <c r="D274"/>
      <c r="E274"/>
      <c r="U274" s="3"/>
      <c r="V274" s="3"/>
    </row>
    <row r="275" spans="3:22" ht="12.75">
      <c r="C275" s="4"/>
      <c r="D275"/>
      <c r="E275"/>
      <c r="U275" s="3"/>
      <c r="V275" s="3"/>
    </row>
    <row r="276" spans="3:22" ht="12.75">
      <c r="C276" s="4"/>
      <c r="D276"/>
      <c r="E276"/>
      <c r="U276" s="3"/>
      <c r="V276" s="3"/>
    </row>
    <row r="277" spans="3:22" ht="12.75">
      <c r="C277" s="4"/>
      <c r="D277"/>
      <c r="E277"/>
      <c r="U277" s="3"/>
      <c r="V277" s="3"/>
    </row>
    <row r="278" spans="3:22" ht="12.75">
      <c r="C278" s="4"/>
      <c r="D278"/>
      <c r="E278"/>
      <c r="U278" s="3"/>
      <c r="V278" s="3"/>
    </row>
    <row r="279" spans="3:22" ht="12.75">
      <c r="C279" s="4"/>
      <c r="D279"/>
      <c r="E279"/>
      <c r="U279" s="3"/>
      <c r="V279" s="3"/>
    </row>
    <row r="280" spans="3:22" ht="12.75">
      <c r="C280" s="4"/>
      <c r="D280"/>
      <c r="E280"/>
      <c r="U280" s="3"/>
      <c r="V280" s="3"/>
    </row>
    <row r="281" spans="3:22" ht="12.75">
      <c r="C281" s="4"/>
      <c r="D281"/>
      <c r="E281"/>
      <c r="U281" s="3"/>
      <c r="V281" s="3"/>
    </row>
    <row r="282" spans="3:22" ht="12.75">
      <c r="C282" s="4"/>
      <c r="D282"/>
      <c r="E282"/>
      <c r="U282" s="3"/>
      <c r="V282" s="3"/>
    </row>
    <row r="283" spans="3:22" ht="12.75">
      <c r="C283" s="4"/>
      <c r="D283"/>
      <c r="E283"/>
      <c r="U283" s="3"/>
      <c r="V283" s="3"/>
    </row>
    <row r="284" spans="3:22" ht="12.75">
      <c r="C284" s="4"/>
      <c r="D284"/>
      <c r="E284"/>
      <c r="U284" s="3"/>
      <c r="V284" s="3"/>
    </row>
    <row r="285" spans="3:22" ht="12.75">
      <c r="C285" s="4"/>
      <c r="D285"/>
      <c r="E285"/>
      <c r="U285" s="3"/>
      <c r="V285" s="3"/>
    </row>
    <row r="286" spans="3:22" ht="12.75">
      <c r="C286" s="4"/>
      <c r="D286"/>
      <c r="E286"/>
      <c r="U286" s="3"/>
      <c r="V286" s="3"/>
    </row>
    <row r="287" spans="3:22" ht="12.75">
      <c r="C287" s="4"/>
      <c r="D287"/>
      <c r="E287"/>
      <c r="U287" s="3"/>
      <c r="V287" s="3"/>
    </row>
    <row r="288" spans="3:22" ht="12.75">
      <c r="C288" s="4"/>
      <c r="D288"/>
      <c r="E288"/>
      <c r="U288" s="3"/>
      <c r="V288" s="3"/>
    </row>
    <row r="289" spans="3:22" ht="12.75">
      <c r="C289" s="4"/>
      <c r="D289"/>
      <c r="E289"/>
      <c r="U289" s="3"/>
      <c r="V289" s="3"/>
    </row>
    <row r="290" spans="3:22" ht="12.75">
      <c r="C290" s="4"/>
      <c r="D290"/>
      <c r="E290"/>
      <c r="U290" s="3"/>
      <c r="V290" s="3"/>
    </row>
    <row r="291" spans="3:22" ht="12.75">
      <c r="C291" s="4"/>
      <c r="D291"/>
      <c r="E291"/>
      <c r="U291" s="3"/>
      <c r="V291" s="3"/>
    </row>
    <row r="292" spans="3:22" ht="12.75">
      <c r="C292" s="4"/>
      <c r="D292"/>
      <c r="E292"/>
      <c r="U292" s="3"/>
      <c r="V292" s="3"/>
    </row>
    <row r="293" spans="3:22" ht="12.75">
      <c r="C293" s="4"/>
      <c r="D293"/>
      <c r="E293"/>
      <c r="U293" s="3"/>
      <c r="V293" s="3"/>
    </row>
    <row r="294" spans="3:22" ht="12.75">
      <c r="C294" s="4"/>
      <c r="D294"/>
      <c r="E294"/>
      <c r="U294" s="3"/>
      <c r="V294" s="3"/>
    </row>
    <row r="295" spans="3:22" ht="12.75">
      <c r="C295" s="4"/>
      <c r="D295"/>
      <c r="E295"/>
      <c r="U295" s="3"/>
      <c r="V295" s="3"/>
    </row>
    <row r="296" spans="3:22" ht="12.75">
      <c r="C296" s="4"/>
      <c r="D296"/>
      <c r="E296"/>
      <c r="U296" s="3"/>
      <c r="V296" s="3"/>
    </row>
    <row r="297" spans="3:22" ht="12.75">
      <c r="C297" s="4"/>
      <c r="D297"/>
      <c r="E297"/>
      <c r="U297" s="3"/>
      <c r="V297" s="3"/>
    </row>
    <row r="298" spans="3:22" ht="12.75">
      <c r="C298" s="4"/>
      <c r="D298"/>
      <c r="E298"/>
      <c r="U298" s="3"/>
      <c r="V298" s="3"/>
    </row>
    <row r="299" spans="3:22" ht="12.75">
      <c r="C299" s="4"/>
      <c r="D299"/>
      <c r="E299"/>
      <c r="U299" s="3"/>
      <c r="V299" s="3"/>
    </row>
    <row r="300" spans="3:22" ht="12.75">
      <c r="C300" s="4"/>
      <c r="D300"/>
      <c r="E300"/>
      <c r="U300" s="3"/>
      <c r="V300" s="3"/>
    </row>
    <row r="301" spans="3:22" ht="12.75">
      <c r="C301" s="4"/>
      <c r="D301"/>
      <c r="E301"/>
      <c r="U301" s="3"/>
      <c r="V301" s="3"/>
    </row>
    <row r="302" spans="3:22" ht="12.75">
      <c r="C302" s="4"/>
      <c r="D302"/>
      <c r="E302"/>
      <c r="U302" s="3"/>
      <c r="V302" s="3"/>
    </row>
    <row r="303" spans="3:22" ht="12.75">
      <c r="C303" s="4"/>
      <c r="D303"/>
      <c r="E303"/>
      <c r="U303" s="3"/>
      <c r="V303" s="3"/>
    </row>
    <row r="304" spans="3:22" ht="12.75">
      <c r="C304" s="4"/>
      <c r="D304"/>
      <c r="E304"/>
      <c r="U304" s="3"/>
      <c r="V304" s="3"/>
    </row>
    <row r="305" spans="3:22" ht="12.75">
      <c r="C305" s="4"/>
      <c r="D305"/>
      <c r="E305"/>
      <c r="U305" s="3"/>
      <c r="V305" s="3"/>
    </row>
    <row r="306" spans="3:22" ht="12.75">
      <c r="C306" s="4"/>
      <c r="D306"/>
      <c r="E306"/>
      <c r="U306" s="3"/>
      <c r="V306" s="3"/>
    </row>
    <row r="307" spans="3:22" ht="12.75">
      <c r="C307" s="4"/>
      <c r="D307"/>
      <c r="E307"/>
      <c r="U307" s="3"/>
      <c r="V307" s="3"/>
    </row>
    <row r="308" spans="3:22" ht="12.75">
      <c r="C308" s="4"/>
      <c r="D308"/>
      <c r="E308"/>
      <c r="U308" s="3"/>
      <c r="V308" s="3"/>
    </row>
    <row r="309" spans="3:22" ht="12.75">
      <c r="C309" s="4"/>
      <c r="D309"/>
      <c r="E309"/>
      <c r="U309" s="3"/>
      <c r="V309" s="3"/>
    </row>
    <row r="310" spans="3:22" ht="12.75">
      <c r="C310" s="4"/>
      <c r="D310"/>
      <c r="E310"/>
      <c r="U310" s="3"/>
      <c r="V310" s="3"/>
    </row>
    <row r="311" spans="3:22" ht="12.75">
      <c r="C311" s="4"/>
      <c r="D311"/>
      <c r="E311"/>
      <c r="U311" s="3"/>
      <c r="V311" s="3"/>
    </row>
    <row r="312" spans="3:22" ht="12.75">
      <c r="C312" s="4"/>
      <c r="D312"/>
      <c r="E312"/>
      <c r="U312" s="3"/>
      <c r="V312" s="3"/>
    </row>
    <row r="313" spans="3:22" ht="12.75">
      <c r="C313" s="4"/>
      <c r="D313"/>
      <c r="E313"/>
      <c r="U313" s="3"/>
      <c r="V313" s="3"/>
    </row>
    <row r="314" spans="3:22" ht="12.75">
      <c r="C314" s="4"/>
      <c r="D314"/>
      <c r="E314"/>
      <c r="U314" s="3"/>
      <c r="V314" s="3"/>
    </row>
    <row r="315" spans="3:22" ht="12.75">
      <c r="C315" s="4"/>
      <c r="D315"/>
      <c r="E315"/>
      <c r="U315" s="3"/>
      <c r="V315" s="3"/>
    </row>
    <row r="316" spans="3:22" ht="12.75">
      <c r="C316" s="4"/>
      <c r="D316"/>
      <c r="E316"/>
      <c r="U316" s="3"/>
      <c r="V316" s="3"/>
    </row>
    <row r="317" spans="3:22" ht="12.75">
      <c r="C317" s="4"/>
      <c r="D317"/>
      <c r="E317"/>
      <c r="U317" s="3"/>
      <c r="V317" s="3"/>
    </row>
    <row r="318" spans="3:22" ht="12.75">
      <c r="C318" s="4"/>
      <c r="D318"/>
      <c r="E318"/>
      <c r="U318" s="3"/>
      <c r="V318" s="3"/>
    </row>
    <row r="319" spans="3:22" ht="12.75">
      <c r="C319" s="4"/>
      <c r="D319"/>
      <c r="E319"/>
      <c r="U319" s="3"/>
      <c r="V319" s="3"/>
    </row>
    <row r="320" spans="3:22" ht="12.75">
      <c r="C320" s="4"/>
      <c r="D320"/>
      <c r="E320"/>
      <c r="U320" s="3"/>
      <c r="V320" s="3"/>
    </row>
    <row r="321" spans="3:22" ht="12.75">
      <c r="C321" s="4"/>
      <c r="D321"/>
      <c r="E321"/>
      <c r="U321" s="3"/>
      <c r="V321" s="3"/>
    </row>
    <row r="322" spans="3:22" ht="12.75">
      <c r="C322" s="4"/>
      <c r="D322"/>
      <c r="E322"/>
      <c r="U322" s="3"/>
      <c r="V322" s="3"/>
    </row>
    <row r="323" spans="3:22" ht="12.75">
      <c r="C323" s="4"/>
      <c r="D323"/>
      <c r="E323"/>
      <c r="U323" s="3"/>
      <c r="V323" s="3"/>
    </row>
    <row r="324" spans="3:22" ht="12.75">
      <c r="C324" s="4"/>
      <c r="D324"/>
      <c r="E324"/>
      <c r="U324" s="3"/>
      <c r="V324" s="3"/>
    </row>
    <row r="325" spans="3:22" ht="12.75">
      <c r="C325" s="4"/>
      <c r="D325"/>
      <c r="E325"/>
      <c r="U325" s="3"/>
      <c r="V325" s="3"/>
    </row>
    <row r="326" spans="3:22" ht="12.75">
      <c r="C326" s="4"/>
      <c r="D326"/>
      <c r="E326"/>
      <c r="U326" s="3"/>
      <c r="V326" s="3"/>
    </row>
    <row r="327" spans="3:22" ht="12.75">
      <c r="C327" s="4"/>
      <c r="D327"/>
      <c r="E327"/>
      <c r="U327" s="3"/>
      <c r="V327" s="3"/>
    </row>
    <row r="328" spans="3:22" ht="12.75">
      <c r="C328" s="4"/>
      <c r="D328"/>
      <c r="E328"/>
      <c r="U328" s="3"/>
      <c r="V328" s="3"/>
    </row>
    <row r="329" spans="3:22" ht="12.75">
      <c r="C329" s="4"/>
      <c r="D329"/>
      <c r="E329"/>
      <c r="U329" s="3"/>
      <c r="V329" s="3"/>
    </row>
    <row r="330" spans="3:22" ht="12.75">
      <c r="C330" s="4"/>
      <c r="D330"/>
      <c r="E330"/>
      <c r="U330" s="3"/>
      <c r="V330" s="3"/>
    </row>
    <row r="331" spans="3:22" ht="12.75">
      <c r="C331" s="4"/>
      <c r="D331"/>
      <c r="E331"/>
      <c r="U331" s="3"/>
      <c r="V331" s="3"/>
    </row>
    <row r="332" spans="3:22" ht="12.75">
      <c r="C332" s="4"/>
      <c r="D332"/>
      <c r="E332"/>
      <c r="U332" s="3"/>
      <c r="V332" s="3"/>
    </row>
    <row r="333" spans="3:22" ht="12.75">
      <c r="C333" s="4"/>
      <c r="D333"/>
      <c r="E333"/>
      <c r="U333" s="3"/>
      <c r="V333" s="3"/>
    </row>
    <row r="334" spans="3:22" ht="12.75">
      <c r="C334" s="4"/>
      <c r="D334"/>
      <c r="E334"/>
      <c r="U334" s="3"/>
      <c r="V334" s="3"/>
    </row>
    <row r="335" spans="3:22" ht="12.75">
      <c r="C335" s="4"/>
      <c r="D335"/>
      <c r="E335"/>
      <c r="U335" s="3"/>
      <c r="V335" s="3"/>
    </row>
    <row r="336" spans="3:22" ht="12.75">
      <c r="C336" s="4"/>
      <c r="D336"/>
      <c r="E336"/>
      <c r="U336" s="3"/>
      <c r="V336" s="3"/>
    </row>
    <row r="337" spans="3:22" ht="12.75">
      <c r="C337" s="4"/>
      <c r="D337"/>
      <c r="E337"/>
      <c r="U337" s="3"/>
      <c r="V337" s="3"/>
    </row>
    <row r="338" spans="3:22" ht="12.75">
      <c r="C338" s="4"/>
      <c r="D338"/>
      <c r="E338"/>
      <c r="U338" s="3"/>
      <c r="V338" s="3"/>
    </row>
    <row r="339" spans="3:22" ht="12.75">
      <c r="C339" s="4"/>
      <c r="D339"/>
      <c r="E339"/>
      <c r="U339" s="3"/>
      <c r="V339" s="3"/>
    </row>
    <row r="340" spans="3:22" ht="12.75">
      <c r="C340" s="4"/>
      <c r="D340"/>
      <c r="E340"/>
      <c r="U340" s="3"/>
      <c r="V340" s="3"/>
    </row>
    <row r="341" spans="3:22" ht="12.75">
      <c r="C341" s="4"/>
      <c r="D341"/>
      <c r="E341"/>
      <c r="U341" s="3"/>
      <c r="V341" s="3"/>
    </row>
    <row r="342" spans="3:22" ht="12.75">
      <c r="C342" s="4"/>
      <c r="D342"/>
      <c r="E342"/>
      <c r="U342" s="3"/>
      <c r="V342" s="3"/>
    </row>
    <row r="343" spans="3:22" ht="12.75">
      <c r="C343" s="4"/>
      <c r="D343"/>
      <c r="E343"/>
      <c r="U343" s="3"/>
      <c r="V343" s="3"/>
    </row>
    <row r="344" spans="3:22" ht="12.75">
      <c r="C344" s="4"/>
      <c r="D344"/>
      <c r="E344"/>
      <c r="U344" s="3"/>
      <c r="V344" s="3"/>
    </row>
    <row r="345" spans="3:22" ht="12.75">
      <c r="C345" s="4"/>
      <c r="D345"/>
      <c r="E345"/>
      <c r="U345" s="3"/>
      <c r="V345" s="3"/>
    </row>
    <row r="346" spans="3:22" ht="12.75">
      <c r="C346" s="4"/>
      <c r="D346"/>
      <c r="E346"/>
      <c r="U346" s="3"/>
      <c r="V346" s="3"/>
    </row>
    <row r="347" spans="3:22" ht="12.75">
      <c r="C347" s="4"/>
      <c r="D347"/>
      <c r="E347"/>
      <c r="U347" s="3"/>
      <c r="V347" s="3"/>
    </row>
    <row r="348" spans="3:22" ht="12.75">
      <c r="C348" s="4"/>
      <c r="D348"/>
      <c r="E348"/>
      <c r="U348" s="3"/>
      <c r="V348" s="3"/>
    </row>
    <row r="349" spans="3:22" ht="12.75">
      <c r="C349" s="4"/>
      <c r="D349"/>
      <c r="E349"/>
      <c r="U349" s="3"/>
      <c r="V349" s="3"/>
    </row>
    <row r="350" spans="3:22" ht="12.75">
      <c r="C350" s="4"/>
      <c r="D350"/>
      <c r="E350"/>
      <c r="U350" s="3"/>
      <c r="V350" s="3"/>
    </row>
    <row r="351" spans="3:22" ht="12.75">
      <c r="C351" s="4"/>
      <c r="D351"/>
      <c r="E351"/>
      <c r="U351" s="3"/>
      <c r="V351" s="3"/>
    </row>
    <row r="352" spans="3:22" ht="12.75">
      <c r="C352" s="4"/>
      <c r="D352"/>
      <c r="E352"/>
      <c r="U352" s="3"/>
      <c r="V352" s="3"/>
    </row>
    <row r="353" spans="3:22" ht="12.75">
      <c r="C353" s="4"/>
      <c r="D353"/>
      <c r="E353"/>
      <c r="U353" s="3"/>
      <c r="V353" s="3"/>
    </row>
    <row r="354" spans="3:22" ht="12.75">
      <c r="C354" s="4"/>
      <c r="D354"/>
      <c r="E354"/>
      <c r="U354" s="3"/>
      <c r="V354" s="3"/>
    </row>
    <row r="355" spans="3:22" ht="12.75">
      <c r="C355" s="4"/>
      <c r="D355"/>
      <c r="E355"/>
      <c r="U355" s="3"/>
      <c r="V355" s="3"/>
    </row>
    <row r="356" spans="3:22" ht="12.75">
      <c r="C356" s="4"/>
      <c r="D356"/>
      <c r="E356"/>
      <c r="U356" s="3"/>
      <c r="V356" s="3"/>
    </row>
    <row r="357" spans="3:22" ht="12.75">
      <c r="C357" s="4"/>
      <c r="D357"/>
      <c r="E357"/>
      <c r="U357" s="3"/>
      <c r="V357" s="3"/>
    </row>
    <row r="358" spans="3:22" ht="12.75">
      <c r="C358" s="4"/>
      <c r="D358"/>
      <c r="E358"/>
      <c r="U358" s="3"/>
      <c r="V358" s="3"/>
    </row>
    <row r="359" spans="3:22" ht="12.75">
      <c r="C359" s="4"/>
      <c r="D359"/>
      <c r="E359"/>
      <c r="U359" s="3"/>
      <c r="V359" s="3"/>
    </row>
    <row r="360" spans="3:22" ht="12.75">
      <c r="C360" s="4"/>
      <c r="D360"/>
      <c r="E360"/>
      <c r="U360" s="3"/>
      <c r="V360" s="3"/>
    </row>
    <row r="361" spans="3:22" ht="12.75">
      <c r="C361" s="4"/>
      <c r="D361"/>
      <c r="E361"/>
      <c r="U361" s="3"/>
      <c r="V361" s="3"/>
    </row>
    <row r="362" spans="3:22" ht="12.75">
      <c r="C362" s="4"/>
      <c r="D362"/>
      <c r="E362"/>
      <c r="U362" s="3"/>
      <c r="V362" s="3"/>
    </row>
    <row r="363" spans="3:22" ht="12.75">
      <c r="C363" s="4"/>
      <c r="D363"/>
      <c r="E363"/>
      <c r="U363" s="3"/>
      <c r="V363" s="3"/>
    </row>
    <row r="364" spans="3:22" ht="12.75">
      <c r="C364" s="4"/>
      <c r="D364"/>
      <c r="E364"/>
      <c r="U364" s="3"/>
      <c r="V364" s="3"/>
    </row>
    <row r="365" spans="3:22" ht="12.75">
      <c r="C365" s="4"/>
      <c r="D365"/>
      <c r="E365"/>
      <c r="U365" s="3"/>
      <c r="V365" s="3"/>
    </row>
    <row r="366" spans="3:22" ht="12.75">
      <c r="C366" s="4"/>
      <c r="D366"/>
      <c r="E366"/>
      <c r="U366" s="3"/>
      <c r="V366" s="3"/>
    </row>
    <row r="367" spans="3:22" ht="12.75">
      <c r="C367" s="4"/>
      <c r="D367"/>
      <c r="E367"/>
      <c r="U367" s="3"/>
      <c r="V367" s="3"/>
    </row>
    <row r="368" spans="3:22" ht="12.75">
      <c r="C368" s="4"/>
      <c r="D368"/>
      <c r="E368"/>
      <c r="U368" s="3"/>
      <c r="V368" s="3"/>
    </row>
    <row r="369" spans="3:22" ht="12.75">
      <c r="C369" s="4"/>
      <c r="D369"/>
      <c r="E369"/>
      <c r="U369" s="3"/>
      <c r="V369" s="3"/>
    </row>
    <row r="370" spans="3:22" ht="12.75">
      <c r="C370" s="4"/>
      <c r="D370"/>
      <c r="E370"/>
      <c r="U370" s="3"/>
      <c r="V370" s="3"/>
    </row>
    <row r="371" spans="3:22" ht="12.75">
      <c r="C371" s="4"/>
      <c r="D371"/>
      <c r="E371"/>
      <c r="U371" s="3"/>
      <c r="V371" s="3"/>
    </row>
    <row r="372" spans="3:22" ht="12.75">
      <c r="C372" s="4"/>
      <c r="D372"/>
      <c r="E372"/>
      <c r="U372" s="3"/>
      <c r="V372" s="3"/>
    </row>
    <row r="373" spans="3:22" ht="12.75">
      <c r="C373" s="4"/>
      <c r="D373"/>
      <c r="E373"/>
      <c r="U373" s="3"/>
      <c r="V373" s="3"/>
    </row>
    <row r="374" spans="3:22" ht="12.75">
      <c r="C374" s="4"/>
      <c r="D374"/>
      <c r="E374"/>
      <c r="U374" s="3"/>
      <c r="V374" s="3"/>
    </row>
    <row r="375" spans="3:22" ht="12.75">
      <c r="C375" s="4"/>
      <c r="D375"/>
      <c r="E375"/>
      <c r="U375" s="3"/>
      <c r="V375" s="3"/>
    </row>
    <row r="376" spans="3:22" ht="12.75">
      <c r="C376" s="4"/>
      <c r="D376"/>
      <c r="E376"/>
      <c r="U376" s="3"/>
      <c r="V376" s="3"/>
    </row>
    <row r="377" spans="3:22" ht="12.75">
      <c r="C377" s="4"/>
      <c r="D377"/>
      <c r="E377"/>
      <c r="U377" s="3"/>
      <c r="V377" s="3"/>
    </row>
    <row r="378" spans="3:22" ht="12.75">
      <c r="C378" s="4"/>
      <c r="D378"/>
      <c r="E378"/>
      <c r="U378" s="3"/>
      <c r="V378" s="3"/>
    </row>
    <row r="379" spans="3:22" ht="12.75">
      <c r="C379" s="4"/>
      <c r="D379"/>
      <c r="E379"/>
      <c r="U379" s="3"/>
      <c r="V379" s="3"/>
    </row>
    <row r="380" spans="3:22" ht="12.75">
      <c r="C380" s="4"/>
      <c r="D380"/>
      <c r="E380"/>
      <c r="U380" s="3"/>
      <c r="V380" s="3"/>
    </row>
    <row r="381" spans="3:22" ht="12.75">
      <c r="C381" s="4"/>
      <c r="D381"/>
      <c r="E381"/>
      <c r="U381" s="3"/>
      <c r="V381" s="3"/>
    </row>
    <row r="382" spans="3:22" ht="12.75">
      <c r="C382" s="4"/>
      <c r="D382"/>
      <c r="E382"/>
      <c r="U382" s="3"/>
      <c r="V382" s="3"/>
    </row>
    <row r="383" spans="3:22" ht="12.75">
      <c r="C383" s="4"/>
      <c r="D383"/>
      <c r="E383"/>
      <c r="U383" s="3"/>
      <c r="V383" s="3"/>
    </row>
    <row r="384" spans="3:22" ht="12.75">
      <c r="C384" s="4"/>
      <c r="D384"/>
      <c r="E384"/>
      <c r="U384" s="3"/>
      <c r="V384" s="3"/>
    </row>
    <row r="385" spans="3:22" ht="12.75">
      <c r="C385" s="4"/>
      <c r="D385"/>
      <c r="E385"/>
      <c r="U385" s="3"/>
      <c r="V385" s="3"/>
    </row>
    <row r="386" spans="3:22" ht="12.75">
      <c r="C386" s="4"/>
      <c r="D386"/>
      <c r="E386"/>
      <c r="U386" s="3"/>
      <c r="V386" s="3"/>
    </row>
    <row r="387" spans="3:22" ht="12.75">
      <c r="C387" s="4"/>
      <c r="D387"/>
      <c r="E387"/>
      <c r="U387" s="3"/>
      <c r="V387" s="3"/>
    </row>
    <row r="388" spans="3:22" ht="12.75">
      <c r="C388" s="4"/>
      <c r="D388"/>
      <c r="E388"/>
      <c r="U388" s="3"/>
      <c r="V388" s="3"/>
    </row>
    <row r="389" spans="3:22" ht="12.75">
      <c r="C389" s="4"/>
      <c r="D389"/>
      <c r="E389"/>
      <c r="U389" s="3"/>
      <c r="V389" s="3"/>
    </row>
    <row r="390" spans="3:22" ht="12.75">
      <c r="C390" s="4"/>
      <c r="D390"/>
      <c r="E390"/>
      <c r="U390" s="3"/>
      <c r="V390" s="3"/>
    </row>
    <row r="391" spans="3:22" ht="12.75">
      <c r="C391" s="4"/>
      <c r="D391"/>
      <c r="E391"/>
      <c r="U391" s="3"/>
      <c r="V391" s="3"/>
    </row>
    <row r="392" spans="3:22" ht="12.75">
      <c r="C392" s="4"/>
      <c r="D392"/>
      <c r="E392"/>
      <c r="U392" s="3"/>
      <c r="V392" s="3"/>
    </row>
    <row r="393" spans="3:5" ht="12.75">
      <c r="C393" s="4"/>
      <c r="D393"/>
      <c r="E393"/>
    </row>
  </sheetData>
  <mergeCells count="6">
    <mergeCell ref="AD1:AL1"/>
    <mergeCell ref="AM1:AW1"/>
    <mergeCell ref="R152:S152"/>
    <mergeCell ref="B1:I1"/>
    <mergeCell ref="J1:T1"/>
    <mergeCell ref="U1:AC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 Rezanka</cp:lastModifiedBy>
  <cp:lastPrinted>2007-02-09T16:36:53Z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